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2" r:id="rId11"/>
    <sheet name="12" sheetId="11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  <sheet name="19" sheetId="19" r:id="rId19"/>
    <sheet name="20" sheetId="20" r:id="rId20"/>
    <sheet name="21" sheetId="21" r:id="rId21"/>
    <sheet name="22" sheetId="22" r:id="rId22"/>
    <sheet name="23" sheetId="24" r:id="rId23"/>
    <sheet name="24" sheetId="23" r:id="rId24"/>
    <sheet name="25" sheetId="25" r:id="rId25"/>
    <sheet name="26" sheetId="26" r:id="rId26"/>
    <sheet name="27" sheetId="27" r:id="rId27"/>
    <sheet name="28" sheetId="28" r:id="rId28"/>
    <sheet name="29" sheetId="29" r:id="rId29"/>
    <sheet name="30" sheetId="30" r:id="rId30"/>
    <sheet name="31" sheetId="33" r:id="rId31"/>
    <sheet name="الاجمالى" sheetId="32" r:id="rId32"/>
  </sheets>
  <definedNames>
    <definedName name="_xlnm._FilterDatabase" localSheetId="2" hidden="1">'3'!$A$3:$AA$39</definedName>
    <definedName name="_xlnm._FilterDatabase" localSheetId="3" hidden="1">'4'!$A$3:$Y$39</definedName>
    <definedName name="_xlnm.Print_Area" localSheetId="6">'7'!$A$1:$T$49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48" i="32" l="1"/>
  <c r="G5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5" i="16"/>
  <c r="G6" i="16"/>
  <c r="G7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5" i="17"/>
  <c r="G6" i="17"/>
  <c r="G7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5" i="18"/>
  <c r="G6" i="18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5" i="19"/>
  <c r="G6" i="19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5" i="20"/>
  <c r="G6" i="20"/>
  <c r="G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G35" i="20"/>
  <c r="G36" i="20"/>
  <c r="G37" i="20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5" i="22"/>
  <c r="G6" i="22"/>
  <c r="G7" i="22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5" i="24"/>
  <c r="G6" i="24"/>
  <c r="G7" i="24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G27" i="24"/>
  <c r="G28" i="24"/>
  <c r="G29" i="24"/>
  <c r="G30" i="24"/>
  <c r="G31" i="24"/>
  <c r="G32" i="24"/>
  <c r="G33" i="24"/>
  <c r="G34" i="24"/>
  <c r="G35" i="24"/>
  <c r="G36" i="24"/>
  <c r="G37" i="24"/>
  <c r="G5" i="23"/>
  <c r="G6" i="23"/>
  <c r="G7" i="23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28" i="23"/>
  <c r="G29" i="23"/>
  <c r="G30" i="23"/>
  <c r="G31" i="23"/>
  <c r="G32" i="23"/>
  <c r="G33" i="23"/>
  <c r="G34" i="23"/>
  <c r="G35" i="23"/>
  <c r="G36" i="23"/>
  <c r="G37" i="23"/>
  <c r="G5" i="25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5" i="26"/>
  <c r="G6" i="26"/>
  <c r="G7" i="26"/>
  <c r="G8" i="26"/>
  <c r="G9" i="26"/>
  <c r="G10" i="26"/>
  <c r="G11" i="26"/>
  <c r="G12" i="26"/>
  <c r="G13" i="26"/>
  <c r="G14" i="26"/>
  <c r="G15" i="26"/>
  <c r="G16" i="26"/>
  <c r="G17" i="26"/>
  <c r="G18" i="26"/>
  <c r="G19" i="26"/>
  <c r="G20" i="26"/>
  <c r="G21" i="26"/>
  <c r="G22" i="26"/>
  <c r="G23" i="26"/>
  <c r="G24" i="26"/>
  <c r="G25" i="26"/>
  <c r="G26" i="26"/>
  <c r="G27" i="26"/>
  <c r="G28" i="26"/>
  <c r="G29" i="26"/>
  <c r="G30" i="26"/>
  <c r="G31" i="26"/>
  <c r="G32" i="26"/>
  <c r="G33" i="26"/>
  <c r="G34" i="26"/>
  <c r="G35" i="26"/>
  <c r="G36" i="26"/>
  <c r="G37" i="26"/>
  <c r="G5" i="27"/>
  <c r="G6" i="27"/>
  <c r="G7" i="27"/>
  <c r="G8" i="27"/>
  <c r="G9" i="27"/>
  <c r="G10" i="27"/>
  <c r="G11" i="27"/>
  <c r="G12" i="27"/>
  <c r="G13" i="27"/>
  <c r="G14" i="27"/>
  <c r="G15" i="27"/>
  <c r="G16" i="27"/>
  <c r="G17" i="27"/>
  <c r="G18" i="27"/>
  <c r="G19" i="27"/>
  <c r="G20" i="27"/>
  <c r="G21" i="27"/>
  <c r="G22" i="27"/>
  <c r="G23" i="27"/>
  <c r="G24" i="27"/>
  <c r="G25" i="27"/>
  <c r="G26" i="27"/>
  <c r="G27" i="27"/>
  <c r="G28" i="27"/>
  <c r="G29" i="27"/>
  <c r="G30" i="27"/>
  <c r="G31" i="27"/>
  <c r="G32" i="27"/>
  <c r="G33" i="27"/>
  <c r="G34" i="27"/>
  <c r="G35" i="27"/>
  <c r="G36" i="27"/>
  <c r="G37" i="27"/>
  <c r="G5" i="29"/>
  <c r="G6" i="29"/>
  <c r="G7" i="29"/>
  <c r="G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G33" i="29"/>
  <c r="G34" i="29"/>
  <c r="G35" i="29"/>
  <c r="G36" i="29"/>
  <c r="G37" i="29"/>
  <c r="G5" i="28"/>
  <c r="G6" i="28"/>
  <c r="G7" i="28"/>
  <c r="G8" i="28"/>
  <c r="G9" i="28"/>
  <c r="G10" i="28"/>
  <c r="G11" i="28"/>
  <c r="G12" i="28"/>
  <c r="G13" i="28"/>
  <c r="G14" i="28"/>
  <c r="G15" i="28"/>
  <c r="G16" i="28"/>
  <c r="G17" i="28"/>
  <c r="G18" i="28"/>
  <c r="G19" i="28"/>
  <c r="G20" i="28"/>
  <c r="G21" i="28"/>
  <c r="G22" i="28"/>
  <c r="G23" i="28"/>
  <c r="G24" i="28"/>
  <c r="G25" i="28"/>
  <c r="G26" i="28"/>
  <c r="G27" i="28"/>
  <c r="G28" i="28"/>
  <c r="G29" i="28"/>
  <c r="G30" i="28"/>
  <c r="G31" i="28"/>
  <c r="G32" i="28"/>
  <c r="G33" i="28"/>
  <c r="G34" i="28"/>
  <c r="G35" i="28"/>
  <c r="G36" i="28"/>
  <c r="G37" i="28"/>
  <c r="G5" i="30"/>
  <c r="G6" i="30"/>
  <c r="G7" i="30"/>
  <c r="G8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G36" i="30"/>
  <c r="G37" i="30"/>
  <c r="G5" i="33"/>
  <c r="G6" i="33"/>
  <c r="G7" i="33"/>
  <c r="G8" i="33"/>
  <c r="G9" i="33"/>
  <c r="G10" i="33"/>
  <c r="G11" i="33"/>
  <c r="G12" i="33"/>
  <c r="G13" i="33"/>
  <c r="G14" i="33"/>
  <c r="G15" i="33"/>
  <c r="G16" i="33"/>
  <c r="G17" i="33"/>
  <c r="G18" i="33"/>
  <c r="G19" i="33"/>
  <c r="G20" i="33"/>
  <c r="G21" i="33"/>
  <c r="G22" i="33"/>
  <c r="G23" i="33"/>
  <c r="G24" i="33"/>
  <c r="G25" i="33"/>
  <c r="G26" i="33"/>
  <c r="G27" i="33"/>
  <c r="G28" i="33"/>
  <c r="G29" i="33"/>
  <c r="G30" i="33"/>
  <c r="G31" i="33"/>
  <c r="G32" i="33"/>
  <c r="G33" i="33"/>
  <c r="G34" i="33"/>
  <c r="G35" i="33"/>
  <c r="G36" i="33"/>
  <c r="G37" i="33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4" i="2"/>
  <c r="G4" i="3"/>
  <c r="G4" i="4"/>
  <c r="G4" i="5"/>
  <c r="G4" i="6"/>
  <c r="G4" i="7"/>
  <c r="G4" i="8"/>
  <c r="G4" i="9"/>
  <c r="G4" i="10"/>
  <c r="G4" i="12"/>
  <c r="G4" i="11"/>
  <c r="G4" i="13"/>
  <c r="G4" i="14"/>
  <c r="G4" i="15"/>
  <c r="G4" i="16"/>
  <c r="G4" i="17"/>
  <c r="G4" i="18"/>
  <c r="G4" i="19"/>
  <c r="G4" i="20"/>
  <c r="G4" i="21"/>
  <c r="G4" i="22"/>
  <c r="G4" i="24"/>
  <c r="G4" i="23"/>
  <c r="G4" i="25"/>
  <c r="G4" i="26"/>
  <c r="G4" i="27"/>
  <c r="G4" i="29"/>
  <c r="G4" i="28"/>
  <c r="G4" i="30"/>
  <c r="G4" i="33"/>
  <c r="G4" i="1"/>
  <c r="AU38" i="2"/>
  <c r="AU38" i="3"/>
  <c r="AU38" i="4"/>
  <c r="AU38" i="5"/>
  <c r="AU38" i="6"/>
  <c r="AU38" i="7"/>
  <c r="AU38" i="8"/>
  <c r="AU38" i="9"/>
  <c r="AU38" i="10"/>
  <c r="AU38" i="12"/>
  <c r="AU38" i="11"/>
  <c r="AU38" i="13"/>
  <c r="AU38" i="14"/>
  <c r="AU38" i="15"/>
  <c r="AU38" i="16"/>
  <c r="AU38" i="17"/>
  <c r="AU38" i="18"/>
  <c r="AU38" i="19"/>
  <c r="AU38" i="20"/>
  <c r="AU38" i="21"/>
  <c r="AU38" i="22"/>
  <c r="AU38" i="24"/>
  <c r="AU38" i="23"/>
  <c r="AU38" i="25"/>
  <c r="AU38" i="26"/>
  <c r="AU38" i="27"/>
  <c r="AU38" i="29"/>
  <c r="AU38" i="28"/>
  <c r="AU38" i="30"/>
  <c r="AU38" i="33"/>
  <c r="AU36" i="32"/>
  <c r="AU35" i="32"/>
  <c r="AU34" i="32"/>
  <c r="AU33" i="32"/>
  <c r="AU32" i="32"/>
  <c r="AU31" i="32"/>
  <c r="AU30" i="32"/>
  <c r="AU29" i="32"/>
  <c r="AU28" i="32"/>
  <c r="AU27" i="32"/>
  <c r="AU26" i="32"/>
  <c r="AU25" i="32"/>
  <c r="AU24" i="32"/>
  <c r="AU23" i="32"/>
  <c r="AU22" i="32"/>
  <c r="AU21" i="32"/>
  <c r="AU20" i="32"/>
  <c r="AU19" i="32"/>
  <c r="AU18" i="32"/>
  <c r="AU17" i="32"/>
  <c r="AU16" i="32"/>
  <c r="AU15" i="32"/>
  <c r="AU14" i="32"/>
  <c r="AU13" i="32"/>
  <c r="AU12" i="32"/>
  <c r="AU11" i="32"/>
  <c r="AU10" i="32"/>
  <c r="AU9" i="32"/>
  <c r="AU8" i="32"/>
  <c r="AU7" i="32"/>
  <c r="AU6" i="32"/>
  <c r="AU5" i="32"/>
  <c r="AU4" i="32"/>
  <c r="AU38" i="1"/>
  <c r="G38" i="23" l="1"/>
  <c r="AU37" i="32"/>
  <c r="H13" i="32"/>
  <c r="AT38" i="2" l="1"/>
  <c r="AT38" i="3"/>
  <c r="AT38" i="4"/>
  <c r="AT38" i="5"/>
  <c r="AT38" i="6"/>
  <c r="AT38" i="7"/>
  <c r="AT38" i="8"/>
  <c r="AT38" i="9"/>
  <c r="AT38" i="10"/>
  <c r="AT38" i="12"/>
  <c r="AT38" i="11"/>
  <c r="AT38" i="13"/>
  <c r="AT38" i="14"/>
  <c r="AT38" i="15"/>
  <c r="AT38" i="16"/>
  <c r="AT38" i="17"/>
  <c r="AT38" i="18"/>
  <c r="AT38" i="19"/>
  <c r="AT38" i="20"/>
  <c r="AT38" i="21"/>
  <c r="AT38" i="22"/>
  <c r="AT38" i="24"/>
  <c r="AT38" i="23"/>
  <c r="AT38" i="25"/>
  <c r="AT38" i="26"/>
  <c r="AT38" i="27"/>
  <c r="AT38" i="29"/>
  <c r="AT38" i="28"/>
  <c r="AT38" i="30"/>
  <c r="AT38" i="33"/>
  <c r="AT36" i="32"/>
  <c r="AT35" i="32"/>
  <c r="AT34" i="32"/>
  <c r="AT33" i="32"/>
  <c r="AT32" i="32"/>
  <c r="AT31" i="32"/>
  <c r="AT30" i="32"/>
  <c r="AT29" i="32"/>
  <c r="AT28" i="32"/>
  <c r="AT27" i="32"/>
  <c r="AT26" i="32"/>
  <c r="AT25" i="32"/>
  <c r="AT24" i="32"/>
  <c r="AT23" i="32"/>
  <c r="AT22" i="32"/>
  <c r="AT21" i="32"/>
  <c r="AT20" i="32"/>
  <c r="AT19" i="32"/>
  <c r="AT18" i="32"/>
  <c r="AT17" i="32"/>
  <c r="AT16" i="32"/>
  <c r="AT15" i="32"/>
  <c r="AT14" i="32"/>
  <c r="AT13" i="32"/>
  <c r="AT12" i="32"/>
  <c r="AT11" i="32"/>
  <c r="AT10" i="32"/>
  <c r="AT9" i="32"/>
  <c r="AT8" i="32"/>
  <c r="AT7" i="32"/>
  <c r="AT6" i="32"/>
  <c r="AT5" i="32"/>
  <c r="AT4" i="32"/>
  <c r="AT38" i="1"/>
  <c r="AT37" i="32" l="1"/>
  <c r="G38" i="2" l="1"/>
  <c r="G38" i="3"/>
  <c r="G38" i="4"/>
  <c r="G38" i="5"/>
  <c r="G38" i="6"/>
  <c r="G38" i="7"/>
  <c r="G38" i="24"/>
  <c r="G38" i="26"/>
  <c r="G38" i="27"/>
  <c r="G38" i="29"/>
  <c r="G38" i="28"/>
  <c r="G38" i="33"/>
  <c r="G38" i="1"/>
  <c r="H5" i="32"/>
  <c r="I5" i="32"/>
  <c r="J5" i="32"/>
  <c r="K5" i="32"/>
  <c r="L5" i="32"/>
  <c r="M5" i="32"/>
  <c r="N5" i="32"/>
  <c r="O5" i="32"/>
  <c r="P5" i="32"/>
  <c r="Q5" i="32"/>
  <c r="R5" i="32"/>
  <c r="S5" i="32"/>
  <c r="T5" i="32"/>
  <c r="U5" i="32"/>
  <c r="V5" i="32"/>
  <c r="W5" i="32"/>
  <c r="X5" i="32"/>
  <c r="Y5" i="32"/>
  <c r="Z5" i="32"/>
  <c r="AA5" i="32"/>
  <c r="AB5" i="32"/>
  <c r="AC5" i="32"/>
  <c r="AD5" i="32"/>
  <c r="AE5" i="32"/>
  <c r="AF5" i="32"/>
  <c r="AG5" i="32"/>
  <c r="AH5" i="32"/>
  <c r="AI5" i="32"/>
  <c r="AJ5" i="32"/>
  <c r="AK5" i="32"/>
  <c r="AL5" i="32"/>
  <c r="AM5" i="32"/>
  <c r="AN5" i="32"/>
  <c r="AO5" i="32"/>
  <c r="AP5" i="32"/>
  <c r="AQ5" i="32"/>
  <c r="AR5" i="32"/>
  <c r="AS5" i="32"/>
  <c r="H6" i="32"/>
  <c r="I6" i="32"/>
  <c r="J6" i="32"/>
  <c r="K6" i="32"/>
  <c r="L6" i="32"/>
  <c r="M6" i="32"/>
  <c r="N6" i="32"/>
  <c r="O6" i="32"/>
  <c r="P6" i="32"/>
  <c r="Q6" i="32"/>
  <c r="R6" i="32"/>
  <c r="S6" i="32"/>
  <c r="T6" i="32"/>
  <c r="U6" i="32"/>
  <c r="V6" i="32"/>
  <c r="W6" i="32"/>
  <c r="X6" i="32"/>
  <c r="Y6" i="32"/>
  <c r="Z6" i="32"/>
  <c r="AA6" i="32"/>
  <c r="AB6" i="32"/>
  <c r="AC6" i="32"/>
  <c r="AD6" i="32"/>
  <c r="AE6" i="32"/>
  <c r="AF6" i="32"/>
  <c r="AG6" i="32"/>
  <c r="AH6" i="32"/>
  <c r="AI6" i="32"/>
  <c r="AJ6" i="32"/>
  <c r="AK6" i="32"/>
  <c r="AL6" i="32"/>
  <c r="AM6" i="32"/>
  <c r="AN6" i="32"/>
  <c r="AO6" i="32"/>
  <c r="AP6" i="32"/>
  <c r="AQ6" i="32"/>
  <c r="AR6" i="32"/>
  <c r="AS6" i="32"/>
  <c r="H7" i="32"/>
  <c r="I7" i="32"/>
  <c r="J7" i="32"/>
  <c r="K7" i="32"/>
  <c r="L7" i="32"/>
  <c r="M7" i="32"/>
  <c r="N7" i="32"/>
  <c r="O7" i="32"/>
  <c r="P7" i="32"/>
  <c r="Q7" i="32"/>
  <c r="R7" i="32"/>
  <c r="S7" i="32"/>
  <c r="T7" i="32"/>
  <c r="U7" i="32"/>
  <c r="V7" i="32"/>
  <c r="W7" i="32"/>
  <c r="X7" i="32"/>
  <c r="Y7" i="32"/>
  <c r="Z7" i="32"/>
  <c r="AA7" i="32"/>
  <c r="AB7" i="32"/>
  <c r="AC7" i="32"/>
  <c r="AD7" i="32"/>
  <c r="AE7" i="32"/>
  <c r="AF7" i="32"/>
  <c r="AG7" i="32"/>
  <c r="AH7" i="32"/>
  <c r="AI7" i="32"/>
  <c r="AJ7" i="32"/>
  <c r="AK7" i="32"/>
  <c r="AL7" i="32"/>
  <c r="AM7" i="32"/>
  <c r="AN7" i="32"/>
  <c r="AO7" i="32"/>
  <c r="AP7" i="32"/>
  <c r="AQ7" i="32"/>
  <c r="AR7" i="32"/>
  <c r="AS7" i="32"/>
  <c r="H8" i="32"/>
  <c r="I8" i="32"/>
  <c r="J8" i="32"/>
  <c r="K8" i="32"/>
  <c r="L8" i="32"/>
  <c r="M8" i="32"/>
  <c r="N8" i="32"/>
  <c r="O8" i="32"/>
  <c r="P8" i="32"/>
  <c r="Q8" i="32"/>
  <c r="R8" i="32"/>
  <c r="S8" i="32"/>
  <c r="T8" i="32"/>
  <c r="U8" i="32"/>
  <c r="V8" i="32"/>
  <c r="W8" i="32"/>
  <c r="X8" i="32"/>
  <c r="Y8" i="32"/>
  <c r="Z8" i="32"/>
  <c r="AA8" i="32"/>
  <c r="AB8" i="32"/>
  <c r="AC8" i="32"/>
  <c r="AD8" i="32"/>
  <c r="AE8" i="32"/>
  <c r="AF8" i="32"/>
  <c r="AG8" i="32"/>
  <c r="AH8" i="32"/>
  <c r="AI8" i="32"/>
  <c r="AJ8" i="32"/>
  <c r="AK8" i="32"/>
  <c r="AL8" i="32"/>
  <c r="AM8" i="32"/>
  <c r="AN8" i="32"/>
  <c r="AO8" i="32"/>
  <c r="AP8" i="32"/>
  <c r="AQ8" i="32"/>
  <c r="AR8" i="32"/>
  <c r="AS8" i="32"/>
  <c r="H9" i="32"/>
  <c r="I9" i="32"/>
  <c r="J9" i="32"/>
  <c r="K9" i="32"/>
  <c r="L9" i="32"/>
  <c r="M9" i="32"/>
  <c r="N9" i="32"/>
  <c r="O9" i="32"/>
  <c r="P9" i="32"/>
  <c r="Q9" i="32"/>
  <c r="R9" i="32"/>
  <c r="S9" i="32"/>
  <c r="T9" i="32"/>
  <c r="U9" i="32"/>
  <c r="V9" i="32"/>
  <c r="W9" i="32"/>
  <c r="X9" i="32"/>
  <c r="Y9" i="32"/>
  <c r="Z9" i="32"/>
  <c r="AA9" i="32"/>
  <c r="AB9" i="32"/>
  <c r="AC9" i="32"/>
  <c r="AD9" i="32"/>
  <c r="AE9" i="32"/>
  <c r="AF9" i="32"/>
  <c r="AG9" i="32"/>
  <c r="AH9" i="32"/>
  <c r="AI9" i="32"/>
  <c r="AJ9" i="32"/>
  <c r="AK9" i="32"/>
  <c r="AL9" i="32"/>
  <c r="AM9" i="32"/>
  <c r="AN9" i="32"/>
  <c r="AO9" i="32"/>
  <c r="AP9" i="32"/>
  <c r="AQ9" i="32"/>
  <c r="AR9" i="32"/>
  <c r="AS9" i="32"/>
  <c r="H10" i="32"/>
  <c r="I10" i="32"/>
  <c r="J10" i="32"/>
  <c r="K10" i="32"/>
  <c r="L10" i="32"/>
  <c r="M10" i="32"/>
  <c r="N10" i="32"/>
  <c r="O10" i="32"/>
  <c r="P10" i="32"/>
  <c r="Q10" i="32"/>
  <c r="R10" i="32"/>
  <c r="S10" i="32"/>
  <c r="T10" i="32"/>
  <c r="U10" i="32"/>
  <c r="V10" i="32"/>
  <c r="W10" i="32"/>
  <c r="X10" i="32"/>
  <c r="Y10" i="32"/>
  <c r="Z10" i="32"/>
  <c r="AA10" i="32"/>
  <c r="AB10" i="32"/>
  <c r="AC10" i="32"/>
  <c r="AD10" i="32"/>
  <c r="AE10" i="32"/>
  <c r="AF10" i="32"/>
  <c r="AG10" i="32"/>
  <c r="AH10" i="32"/>
  <c r="AI10" i="32"/>
  <c r="AJ10" i="32"/>
  <c r="AK10" i="32"/>
  <c r="AL10" i="32"/>
  <c r="AM10" i="32"/>
  <c r="AN10" i="32"/>
  <c r="AO10" i="32"/>
  <c r="AP10" i="32"/>
  <c r="AQ10" i="32"/>
  <c r="AR10" i="32"/>
  <c r="AS10" i="32"/>
  <c r="H11" i="32"/>
  <c r="I11" i="32"/>
  <c r="J11" i="32"/>
  <c r="K11" i="32"/>
  <c r="L11" i="32"/>
  <c r="M11" i="32"/>
  <c r="N11" i="32"/>
  <c r="O11" i="32"/>
  <c r="P11" i="32"/>
  <c r="Q11" i="32"/>
  <c r="R11" i="32"/>
  <c r="S11" i="32"/>
  <c r="T11" i="32"/>
  <c r="U11" i="32"/>
  <c r="V11" i="32"/>
  <c r="W11" i="32"/>
  <c r="X11" i="32"/>
  <c r="Y11" i="32"/>
  <c r="Z11" i="32"/>
  <c r="AA11" i="32"/>
  <c r="AB11" i="32"/>
  <c r="AC11" i="32"/>
  <c r="AD11" i="32"/>
  <c r="AE11" i="32"/>
  <c r="AF11" i="32"/>
  <c r="AG11" i="32"/>
  <c r="AH11" i="32"/>
  <c r="AI11" i="32"/>
  <c r="AJ11" i="32"/>
  <c r="AK11" i="32"/>
  <c r="AL11" i="32"/>
  <c r="AM11" i="32"/>
  <c r="AN11" i="32"/>
  <c r="AO11" i="32"/>
  <c r="AP11" i="32"/>
  <c r="AQ11" i="32"/>
  <c r="AR11" i="32"/>
  <c r="AS11" i="32"/>
  <c r="H12" i="32"/>
  <c r="I12" i="32"/>
  <c r="J12" i="32"/>
  <c r="K12" i="32"/>
  <c r="L12" i="32"/>
  <c r="M12" i="32"/>
  <c r="N12" i="32"/>
  <c r="O12" i="32"/>
  <c r="P12" i="32"/>
  <c r="Q12" i="32"/>
  <c r="R12" i="32"/>
  <c r="S12" i="32"/>
  <c r="T12" i="32"/>
  <c r="U12" i="32"/>
  <c r="V12" i="32"/>
  <c r="W12" i="32"/>
  <c r="X12" i="32"/>
  <c r="Y12" i="32"/>
  <c r="Z12" i="32"/>
  <c r="AA12" i="32"/>
  <c r="AB12" i="32"/>
  <c r="AC12" i="32"/>
  <c r="AD12" i="32"/>
  <c r="AE12" i="32"/>
  <c r="AF12" i="32"/>
  <c r="AG12" i="32"/>
  <c r="AH12" i="32"/>
  <c r="AI12" i="32"/>
  <c r="AJ12" i="32"/>
  <c r="AK12" i="32"/>
  <c r="AL12" i="32"/>
  <c r="AM12" i="32"/>
  <c r="AN12" i="32"/>
  <c r="AO12" i="32"/>
  <c r="AP12" i="32"/>
  <c r="AQ12" i="32"/>
  <c r="AR12" i="32"/>
  <c r="AS12" i="32"/>
  <c r="I13" i="32"/>
  <c r="J13" i="32"/>
  <c r="K13" i="32"/>
  <c r="L13" i="32"/>
  <c r="M13" i="32"/>
  <c r="N13" i="32"/>
  <c r="O13" i="32"/>
  <c r="P13" i="32"/>
  <c r="Q13" i="32"/>
  <c r="R13" i="32"/>
  <c r="S13" i="32"/>
  <c r="T13" i="32"/>
  <c r="U13" i="32"/>
  <c r="V13" i="32"/>
  <c r="W13" i="32"/>
  <c r="X13" i="32"/>
  <c r="Y13" i="32"/>
  <c r="Z13" i="32"/>
  <c r="AA13" i="32"/>
  <c r="AB13" i="32"/>
  <c r="AC13" i="32"/>
  <c r="AD13" i="32"/>
  <c r="AE13" i="32"/>
  <c r="AF13" i="32"/>
  <c r="AG13" i="32"/>
  <c r="AH13" i="32"/>
  <c r="AI13" i="32"/>
  <c r="AJ13" i="32"/>
  <c r="AK13" i="32"/>
  <c r="AL13" i="32"/>
  <c r="AM13" i="32"/>
  <c r="AN13" i="32"/>
  <c r="AO13" i="32"/>
  <c r="AP13" i="32"/>
  <c r="AQ13" i="32"/>
  <c r="AR13" i="32"/>
  <c r="AS13" i="32"/>
  <c r="H14" i="32"/>
  <c r="I14" i="32"/>
  <c r="J14" i="32"/>
  <c r="K14" i="32"/>
  <c r="L14" i="32"/>
  <c r="M14" i="32"/>
  <c r="N14" i="32"/>
  <c r="O14" i="32"/>
  <c r="P14" i="32"/>
  <c r="Q14" i="32"/>
  <c r="R14" i="32"/>
  <c r="S14" i="32"/>
  <c r="T14" i="32"/>
  <c r="U14" i="32"/>
  <c r="V14" i="32"/>
  <c r="W14" i="32"/>
  <c r="X14" i="32"/>
  <c r="Y14" i="32"/>
  <c r="Z14" i="32"/>
  <c r="AA14" i="32"/>
  <c r="AB14" i="32"/>
  <c r="AC14" i="32"/>
  <c r="AD14" i="32"/>
  <c r="AE14" i="32"/>
  <c r="AF14" i="32"/>
  <c r="AG14" i="32"/>
  <c r="AH14" i="32"/>
  <c r="AI14" i="32"/>
  <c r="AJ14" i="32"/>
  <c r="AK14" i="32"/>
  <c r="AL14" i="32"/>
  <c r="AM14" i="32"/>
  <c r="AN14" i="32"/>
  <c r="AO14" i="32"/>
  <c r="AP14" i="32"/>
  <c r="AQ14" i="32"/>
  <c r="AR14" i="32"/>
  <c r="AS14" i="32"/>
  <c r="H15" i="32"/>
  <c r="I15" i="32"/>
  <c r="J15" i="32"/>
  <c r="K15" i="32"/>
  <c r="L15" i="32"/>
  <c r="M15" i="32"/>
  <c r="N15" i="32"/>
  <c r="O15" i="32"/>
  <c r="P15" i="32"/>
  <c r="Q15" i="32"/>
  <c r="R15" i="32"/>
  <c r="S15" i="32"/>
  <c r="T15" i="32"/>
  <c r="U15" i="32"/>
  <c r="V15" i="32"/>
  <c r="W15" i="32"/>
  <c r="X15" i="32"/>
  <c r="Y15" i="32"/>
  <c r="Z15" i="32"/>
  <c r="AA15" i="32"/>
  <c r="AB15" i="32"/>
  <c r="AC15" i="32"/>
  <c r="AD15" i="32"/>
  <c r="AE15" i="32"/>
  <c r="AF15" i="32"/>
  <c r="AG15" i="32"/>
  <c r="AH15" i="32"/>
  <c r="AI15" i="32"/>
  <c r="AJ15" i="32"/>
  <c r="AK15" i="32"/>
  <c r="AL15" i="32"/>
  <c r="AM15" i="32"/>
  <c r="AN15" i="32"/>
  <c r="AO15" i="32"/>
  <c r="AP15" i="32"/>
  <c r="AQ15" i="32"/>
  <c r="AR15" i="32"/>
  <c r="AS15" i="32"/>
  <c r="H16" i="32"/>
  <c r="I16" i="32"/>
  <c r="J16" i="32"/>
  <c r="K16" i="32"/>
  <c r="L16" i="32"/>
  <c r="M16" i="32"/>
  <c r="N16" i="32"/>
  <c r="O16" i="32"/>
  <c r="P16" i="32"/>
  <c r="Q16" i="32"/>
  <c r="R16" i="32"/>
  <c r="S16" i="32"/>
  <c r="T16" i="32"/>
  <c r="U16" i="32"/>
  <c r="V16" i="32"/>
  <c r="W16" i="32"/>
  <c r="X16" i="32"/>
  <c r="Y16" i="32"/>
  <c r="Z16" i="32"/>
  <c r="AA16" i="32"/>
  <c r="AB16" i="32"/>
  <c r="AC16" i="32"/>
  <c r="AD16" i="32"/>
  <c r="AE16" i="32"/>
  <c r="AF16" i="32"/>
  <c r="AG16" i="32"/>
  <c r="AH16" i="32"/>
  <c r="AI16" i="32"/>
  <c r="AJ16" i="32"/>
  <c r="AK16" i="32"/>
  <c r="AL16" i="32"/>
  <c r="AM16" i="32"/>
  <c r="AN16" i="32"/>
  <c r="AO16" i="32"/>
  <c r="AP16" i="32"/>
  <c r="AQ16" i="32"/>
  <c r="AR16" i="32"/>
  <c r="AS16" i="32"/>
  <c r="H17" i="32"/>
  <c r="I17" i="32"/>
  <c r="J17" i="32"/>
  <c r="K17" i="32"/>
  <c r="L17" i="32"/>
  <c r="M17" i="32"/>
  <c r="N17" i="32"/>
  <c r="O17" i="32"/>
  <c r="P17" i="32"/>
  <c r="Q17" i="32"/>
  <c r="R17" i="32"/>
  <c r="S17" i="32"/>
  <c r="T17" i="32"/>
  <c r="U17" i="32"/>
  <c r="V17" i="32"/>
  <c r="W17" i="32"/>
  <c r="X17" i="32"/>
  <c r="Y17" i="32"/>
  <c r="Z17" i="32"/>
  <c r="AA17" i="32"/>
  <c r="AB17" i="32"/>
  <c r="AC17" i="32"/>
  <c r="AD17" i="32"/>
  <c r="AE17" i="32"/>
  <c r="AF17" i="32"/>
  <c r="AG17" i="32"/>
  <c r="AH17" i="32"/>
  <c r="AI17" i="32"/>
  <c r="AJ17" i="32"/>
  <c r="AK17" i="32"/>
  <c r="AL17" i="32"/>
  <c r="AM17" i="32"/>
  <c r="AN17" i="32"/>
  <c r="AO17" i="32"/>
  <c r="AP17" i="32"/>
  <c r="AQ17" i="32"/>
  <c r="AR17" i="32"/>
  <c r="AS17" i="32"/>
  <c r="H18" i="32"/>
  <c r="I18" i="32"/>
  <c r="J18" i="32"/>
  <c r="K18" i="32"/>
  <c r="L18" i="32"/>
  <c r="M18" i="32"/>
  <c r="N18" i="32"/>
  <c r="O18" i="32"/>
  <c r="P18" i="32"/>
  <c r="Q18" i="32"/>
  <c r="R18" i="32"/>
  <c r="S18" i="32"/>
  <c r="T18" i="32"/>
  <c r="U18" i="32"/>
  <c r="V18" i="32"/>
  <c r="W18" i="32"/>
  <c r="X18" i="32"/>
  <c r="Y18" i="32"/>
  <c r="Z18" i="32"/>
  <c r="AA18" i="32"/>
  <c r="AB18" i="32"/>
  <c r="AC18" i="32"/>
  <c r="AD18" i="32"/>
  <c r="AE18" i="32"/>
  <c r="AF18" i="32"/>
  <c r="AG18" i="32"/>
  <c r="AH18" i="32"/>
  <c r="AI18" i="32"/>
  <c r="AJ18" i="32"/>
  <c r="AK18" i="32"/>
  <c r="AL18" i="32"/>
  <c r="AM18" i="32"/>
  <c r="AN18" i="32"/>
  <c r="AO18" i="32"/>
  <c r="AP18" i="32"/>
  <c r="AQ18" i="32"/>
  <c r="AR18" i="32"/>
  <c r="AS18" i="32"/>
  <c r="H19" i="32"/>
  <c r="I19" i="32"/>
  <c r="J19" i="32"/>
  <c r="K19" i="32"/>
  <c r="L19" i="32"/>
  <c r="M19" i="32"/>
  <c r="N19" i="32"/>
  <c r="O19" i="32"/>
  <c r="P19" i="32"/>
  <c r="Q19" i="32"/>
  <c r="R19" i="32"/>
  <c r="S19" i="32"/>
  <c r="T19" i="32"/>
  <c r="U19" i="32"/>
  <c r="V19" i="32"/>
  <c r="W19" i="32"/>
  <c r="X19" i="32"/>
  <c r="Y19" i="32"/>
  <c r="Z19" i="32"/>
  <c r="AA19" i="32"/>
  <c r="AB19" i="32"/>
  <c r="AC19" i="32"/>
  <c r="AD19" i="32"/>
  <c r="AE19" i="32"/>
  <c r="AF19" i="32"/>
  <c r="AG19" i="32"/>
  <c r="AH19" i="32"/>
  <c r="AI19" i="32"/>
  <c r="AJ19" i="32"/>
  <c r="AK19" i="32"/>
  <c r="AL19" i="32"/>
  <c r="AM19" i="32"/>
  <c r="AN19" i="32"/>
  <c r="AO19" i="32"/>
  <c r="AP19" i="32"/>
  <c r="AQ19" i="32"/>
  <c r="AR19" i="32"/>
  <c r="AS19" i="32"/>
  <c r="H20" i="32"/>
  <c r="I20" i="32"/>
  <c r="J20" i="32"/>
  <c r="K20" i="32"/>
  <c r="L20" i="32"/>
  <c r="M20" i="32"/>
  <c r="N20" i="32"/>
  <c r="O20" i="32"/>
  <c r="P20" i="32"/>
  <c r="Q20" i="32"/>
  <c r="R20" i="32"/>
  <c r="S20" i="32"/>
  <c r="T20" i="32"/>
  <c r="U20" i="32"/>
  <c r="V20" i="32"/>
  <c r="W20" i="32"/>
  <c r="X20" i="32"/>
  <c r="Y20" i="32"/>
  <c r="Z20" i="32"/>
  <c r="AA20" i="32"/>
  <c r="AB20" i="32"/>
  <c r="AC20" i="32"/>
  <c r="AD20" i="32"/>
  <c r="AE20" i="32"/>
  <c r="AF20" i="32"/>
  <c r="AG20" i="32"/>
  <c r="AH20" i="32"/>
  <c r="AI20" i="32"/>
  <c r="AJ20" i="32"/>
  <c r="AK20" i="32"/>
  <c r="AL20" i="32"/>
  <c r="AM20" i="32"/>
  <c r="AN20" i="32"/>
  <c r="AO20" i="32"/>
  <c r="AP20" i="32"/>
  <c r="AQ20" i="32"/>
  <c r="AR20" i="32"/>
  <c r="AS20" i="32"/>
  <c r="H21" i="32"/>
  <c r="I21" i="32"/>
  <c r="J21" i="32"/>
  <c r="K21" i="32"/>
  <c r="L21" i="32"/>
  <c r="M21" i="32"/>
  <c r="N21" i="32"/>
  <c r="O21" i="32"/>
  <c r="P21" i="32"/>
  <c r="Q21" i="32"/>
  <c r="R21" i="32"/>
  <c r="S21" i="32"/>
  <c r="T21" i="32"/>
  <c r="U21" i="32"/>
  <c r="V21" i="32"/>
  <c r="W21" i="32"/>
  <c r="X21" i="32"/>
  <c r="Y21" i="32"/>
  <c r="Z21" i="32"/>
  <c r="AA21" i="32"/>
  <c r="AB21" i="32"/>
  <c r="AC21" i="32"/>
  <c r="AD21" i="32"/>
  <c r="AE21" i="32"/>
  <c r="AF21" i="32"/>
  <c r="AG21" i="32"/>
  <c r="AH21" i="32"/>
  <c r="AI21" i="32"/>
  <c r="AJ21" i="32"/>
  <c r="AK21" i="32"/>
  <c r="AL21" i="32"/>
  <c r="AM21" i="32"/>
  <c r="AN21" i="32"/>
  <c r="AO21" i="32"/>
  <c r="AP21" i="32"/>
  <c r="AQ21" i="32"/>
  <c r="AR21" i="32"/>
  <c r="AS21" i="32"/>
  <c r="H22" i="32"/>
  <c r="I22" i="32"/>
  <c r="J22" i="32"/>
  <c r="K22" i="32"/>
  <c r="L22" i="32"/>
  <c r="M22" i="32"/>
  <c r="N22" i="32"/>
  <c r="O22" i="32"/>
  <c r="P22" i="32"/>
  <c r="Q22" i="32"/>
  <c r="R22" i="32"/>
  <c r="S22" i="32"/>
  <c r="T22" i="32"/>
  <c r="U22" i="32"/>
  <c r="V22" i="32"/>
  <c r="W22" i="32"/>
  <c r="X22" i="32"/>
  <c r="Y22" i="32"/>
  <c r="Z22" i="32"/>
  <c r="AA22" i="32"/>
  <c r="AB22" i="32"/>
  <c r="AC22" i="32"/>
  <c r="AD22" i="32"/>
  <c r="AE22" i="32"/>
  <c r="AF22" i="32"/>
  <c r="AG22" i="32"/>
  <c r="AH22" i="32"/>
  <c r="AI22" i="32"/>
  <c r="AJ22" i="32"/>
  <c r="AK22" i="32"/>
  <c r="AL22" i="32"/>
  <c r="AM22" i="32"/>
  <c r="AN22" i="32"/>
  <c r="AO22" i="32"/>
  <c r="AP22" i="32"/>
  <c r="AQ22" i="32"/>
  <c r="AR22" i="32"/>
  <c r="AS22" i="32"/>
  <c r="H23" i="32"/>
  <c r="I23" i="32"/>
  <c r="J23" i="32"/>
  <c r="K23" i="32"/>
  <c r="L23" i="32"/>
  <c r="M23" i="32"/>
  <c r="N23" i="32"/>
  <c r="O23" i="32"/>
  <c r="P23" i="32"/>
  <c r="Q23" i="32"/>
  <c r="R23" i="32"/>
  <c r="S23" i="32"/>
  <c r="T23" i="32"/>
  <c r="U23" i="32"/>
  <c r="V23" i="32"/>
  <c r="W23" i="32"/>
  <c r="X23" i="32"/>
  <c r="Y23" i="32"/>
  <c r="Z23" i="32"/>
  <c r="AA23" i="32"/>
  <c r="AB23" i="32"/>
  <c r="AC23" i="32"/>
  <c r="AD23" i="32"/>
  <c r="AE23" i="32"/>
  <c r="AF23" i="32"/>
  <c r="AG23" i="32"/>
  <c r="AH23" i="32"/>
  <c r="AI23" i="32"/>
  <c r="AJ23" i="32"/>
  <c r="AK23" i="32"/>
  <c r="AL23" i="32"/>
  <c r="AM23" i="32"/>
  <c r="AN23" i="32"/>
  <c r="AO23" i="32"/>
  <c r="AP23" i="32"/>
  <c r="AQ23" i="32"/>
  <c r="AR23" i="32"/>
  <c r="AS23" i="32"/>
  <c r="H24" i="32"/>
  <c r="I24" i="32"/>
  <c r="J24" i="32"/>
  <c r="K24" i="32"/>
  <c r="L24" i="32"/>
  <c r="M24" i="32"/>
  <c r="N24" i="32"/>
  <c r="O24" i="32"/>
  <c r="P24" i="32"/>
  <c r="Q24" i="32"/>
  <c r="R24" i="32"/>
  <c r="S24" i="32"/>
  <c r="T24" i="32"/>
  <c r="U24" i="32"/>
  <c r="V24" i="32"/>
  <c r="W24" i="32"/>
  <c r="X24" i="32"/>
  <c r="Y24" i="32"/>
  <c r="Z24" i="32"/>
  <c r="AA24" i="32"/>
  <c r="AB24" i="32"/>
  <c r="AC24" i="32"/>
  <c r="AD24" i="32"/>
  <c r="AE24" i="32"/>
  <c r="AF24" i="32"/>
  <c r="AG24" i="32"/>
  <c r="AH24" i="32"/>
  <c r="AI24" i="32"/>
  <c r="AJ24" i="32"/>
  <c r="AK24" i="32"/>
  <c r="AL24" i="32"/>
  <c r="AM24" i="32"/>
  <c r="AN24" i="32"/>
  <c r="AO24" i="32"/>
  <c r="AP24" i="32"/>
  <c r="AQ24" i="32"/>
  <c r="AR24" i="32"/>
  <c r="AS24" i="32"/>
  <c r="H25" i="32"/>
  <c r="I25" i="32"/>
  <c r="J25" i="32"/>
  <c r="K25" i="32"/>
  <c r="L25" i="32"/>
  <c r="M25" i="32"/>
  <c r="N25" i="32"/>
  <c r="O25" i="32"/>
  <c r="P25" i="32"/>
  <c r="Q25" i="32"/>
  <c r="R25" i="32"/>
  <c r="S25" i="32"/>
  <c r="T25" i="32"/>
  <c r="U25" i="32"/>
  <c r="V25" i="32"/>
  <c r="W25" i="32"/>
  <c r="X25" i="32"/>
  <c r="Y25" i="32"/>
  <c r="Z25" i="32"/>
  <c r="AA25" i="32"/>
  <c r="AB25" i="32"/>
  <c r="AC25" i="32"/>
  <c r="AD25" i="32"/>
  <c r="AE25" i="32"/>
  <c r="AF25" i="32"/>
  <c r="AG25" i="32"/>
  <c r="AH25" i="32"/>
  <c r="AI25" i="32"/>
  <c r="AJ25" i="32"/>
  <c r="AK25" i="32"/>
  <c r="AL25" i="32"/>
  <c r="AM25" i="32"/>
  <c r="AN25" i="32"/>
  <c r="AO25" i="32"/>
  <c r="AP25" i="32"/>
  <c r="AQ25" i="32"/>
  <c r="AR25" i="32"/>
  <c r="AS25" i="32"/>
  <c r="H26" i="32"/>
  <c r="I26" i="32"/>
  <c r="J26" i="32"/>
  <c r="K26" i="32"/>
  <c r="L26" i="32"/>
  <c r="M26" i="32"/>
  <c r="N26" i="32"/>
  <c r="O26" i="32"/>
  <c r="P26" i="32"/>
  <c r="Q26" i="32"/>
  <c r="R26" i="32"/>
  <c r="S26" i="32"/>
  <c r="T26" i="32"/>
  <c r="U26" i="32"/>
  <c r="V26" i="32"/>
  <c r="W26" i="32"/>
  <c r="X26" i="32"/>
  <c r="Y26" i="32"/>
  <c r="Z26" i="32"/>
  <c r="AA26" i="32"/>
  <c r="AB26" i="32"/>
  <c r="AC26" i="32"/>
  <c r="AD26" i="32"/>
  <c r="AE26" i="32"/>
  <c r="AF26" i="32"/>
  <c r="AG26" i="32"/>
  <c r="AH26" i="32"/>
  <c r="AI26" i="32"/>
  <c r="AJ26" i="32"/>
  <c r="AK26" i="32"/>
  <c r="AL26" i="32"/>
  <c r="AM26" i="32"/>
  <c r="AN26" i="32"/>
  <c r="AO26" i="32"/>
  <c r="AP26" i="32"/>
  <c r="AQ26" i="32"/>
  <c r="AR26" i="32"/>
  <c r="AS26" i="32"/>
  <c r="H27" i="32"/>
  <c r="I27" i="32"/>
  <c r="J27" i="32"/>
  <c r="K27" i="32"/>
  <c r="L27" i="32"/>
  <c r="M27" i="32"/>
  <c r="N27" i="32"/>
  <c r="O27" i="32"/>
  <c r="P27" i="32"/>
  <c r="Q27" i="32"/>
  <c r="R27" i="32"/>
  <c r="S27" i="32"/>
  <c r="T27" i="32"/>
  <c r="U27" i="32"/>
  <c r="V27" i="32"/>
  <c r="W27" i="32"/>
  <c r="X27" i="32"/>
  <c r="Y27" i="32"/>
  <c r="Z27" i="32"/>
  <c r="AA27" i="32"/>
  <c r="AB27" i="32"/>
  <c r="AC27" i="32"/>
  <c r="AD27" i="32"/>
  <c r="AE27" i="32"/>
  <c r="AF27" i="32"/>
  <c r="AG27" i="32"/>
  <c r="AH27" i="32"/>
  <c r="AI27" i="32"/>
  <c r="AJ27" i="32"/>
  <c r="AK27" i="32"/>
  <c r="AL27" i="32"/>
  <c r="AM27" i="32"/>
  <c r="AN27" i="32"/>
  <c r="AO27" i="32"/>
  <c r="AP27" i="32"/>
  <c r="AQ27" i="32"/>
  <c r="AR27" i="32"/>
  <c r="AS27" i="32"/>
  <c r="H28" i="32"/>
  <c r="I28" i="32"/>
  <c r="J28" i="32"/>
  <c r="K28" i="32"/>
  <c r="L28" i="32"/>
  <c r="M28" i="32"/>
  <c r="N28" i="32"/>
  <c r="O28" i="32"/>
  <c r="P28" i="32"/>
  <c r="Q28" i="32"/>
  <c r="R28" i="32"/>
  <c r="S28" i="32"/>
  <c r="T28" i="32"/>
  <c r="U28" i="32"/>
  <c r="V28" i="32"/>
  <c r="W28" i="32"/>
  <c r="X28" i="32"/>
  <c r="Y28" i="32"/>
  <c r="Z28" i="32"/>
  <c r="AA28" i="32"/>
  <c r="AB28" i="32"/>
  <c r="AC28" i="32"/>
  <c r="AD28" i="32"/>
  <c r="AE28" i="32"/>
  <c r="AF28" i="32"/>
  <c r="AG28" i="32"/>
  <c r="AH28" i="32"/>
  <c r="AI28" i="32"/>
  <c r="AJ28" i="32"/>
  <c r="AK28" i="32"/>
  <c r="AL28" i="32"/>
  <c r="AM28" i="32"/>
  <c r="AN28" i="32"/>
  <c r="AO28" i="32"/>
  <c r="AP28" i="32"/>
  <c r="AQ28" i="32"/>
  <c r="AR28" i="32"/>
  <c r="AS28" i="32"/>
  <c r="H29" i="32"/>
  <c r="I29" i="32"/>
  <c r="J29" i="32"/>
  <c r="K29" i="32"/>
  <c r="L29" i="32"/>
  <c r="M29" i="32"/>
  <c r="N29" i="32"/>
  <c r="O29" i="32"/>
  <c r="P29" i="32"/>
  <c r="Q29" i="32"/>
  <c r="R29" i="32"/>
  <c r="S29" i="32"/>
  <c r="T29" i="32"/>
  <c r="U29" i="32"/>
  <c r="V29" i="32"/>
  <c r="W29" i="32"/>
  <c r="X29" i="32"/>
  <c r="Y29" i="32"/>
  <c r="Z29" i="32"/>
  <c r="AA29" i="32"/>
  <c r="AB29" i="32"/>
  <c r="AC29" i="32"/>
  <c r="AD29" i="32"/>
  <c r="AE29" i="32"/>
  <c r="AF29" i="32"/>
  <c r="AG29" i="32"/>
  <c r="AH29" i="32"/>
  <c r="AI29" i="32"/>
  <c r="AJ29" i="32"/>
  <c r="AK29" i="32"/>
  <c r="AL29" i="32"/>
  <c r="AM29" i="32"/>
  <c r="AN29" i="32"/>
  <c r="AO29" i="32"/>
  <c r="AP29" i="32"/>
  <c r="AQ29" i="32"/>
  <c r="AR29" i="32"/>
  <c r="AS29" i="32"/>
  <c r="H30" i="32"/>
  <c r="I30" i="32"/>
  <c r="J30" i="32"/>
  <c r="K30" i="32"/>
  <c r="L30" i="32"/>
  <c r="M30" i="32"/>
  <c r="N30" i="32"/>
  <c r="O30" i="32"/>
  <c r="P30" i="32"/>
  <c r="Q30" i="32"/>
  <c r="R30" i="32"/>
  <c r="S30" i="32"/>
  <c r="T30" i="32"/>
  <c r="U30" i="32"/>
  <c r="V30" i="32"/>
  <c r="W30" i="32"/>
  <c r="X30" i="32"/>
  <c r="Y30" i="32"/>
  <c r="Z30" i="32"/>
  <c r="AA30" i="32"/>
  <c r="AB30" i="32"/>
  <c r="AC30" i="32"/>
  <c r="AD30" i="32"/>
  <c r="AE30" i="32"/>
  <c r="AF30" i="32"/>
  <c r="AG30" i="32"/>
  <c r="AH30" i="32"/>
  <c r="AI30" i="32"/>
  <c r="AJ30" i="32"/>
  <c r="AK30" i="32"/>
  <c r="AL30" i="32"/>
  <c r="AM30" i="32"/>
  <c r="AN30" i="32"/>
  <c r="AO30" i="32"/>
  <c r="AP30" i="32"/>
  <c r="AQ30" i="32"/>
  <c r="AR30" i="32"/>
  <c r="AS30" i="32"/>
  <c r="H31" i="32"/>
  <c r="I31" i="32"/>
  <c r="J31" i="32"/>
  <c r="K31" i="32"/>
  <c r="L31" i="32"/>
  <c r="M31" i="32"/>
  <c r="N31" i="32"/>
  <c r="O31" i="32"/>
  <c r="P31" i="32"/>
  <c r="Q31" i="32"/>
  <c r="R31" i="32"/>
  <c r="S31" i="32"/>
  <c r="T31" i="32"/>
  <c r="U31" i="32"/>
  <c r="V31" i="32"/>
  <c r="W31" i="32"/>
  <c r="X31" i="32"/>
  <c r="Y31" i="32"/>
  <c r="Z31" i="32"/>
  <c r="AA31" i="32"/>
  <c r="AB31" i="32"/>
  <c r="AC31" i="32"/>
  <c r="AD31" i="32"/>
  <c r="AE31" i="32"/>
  <c r="AF31" i="32"/>
  <c r="AG31" i="32"/>
  <c r="AH31" i="32"/>
  <c r="AI31" i="32"/>
  <c r="AJ31" i="32"/>
  <c r="AK31" i="32"/>
  <c r="AL31" i="32"/>
  <c r="AM31" i="32"/>
  <c r="AN31" i="32"/>
  <c r="AO31" i="32"/>
  <c r="AP31" i="32"/>
  <c r="AQ31" i="32"/>
  <c r="AR31" i="32"/>
  <c r="AS31" i="32"/>
  <c r="H32" i="32"/>
  <c r="I32" i="32"/>
  <c r="J32" i="32"/>
  <c r="K32" i="32"/>
  <c r="L32" i="32"/>
  <c r="M32" i="32"/>
  <c r="N32" i="32"/>
  <c r="O32" i="32"/>
  <c r="P32" i="32"/>
  <c r="Q32" i="32"/>
  <c r="R32" i="32"/>
  <c r="S32" i="32"/>
  <c r="T32" i="32"/>
  <c r="U32" i="32"/>
  <c r="V32" i="32"/>
  <c r="W32" i="32"/>
  <c r="X32" i="32"/>
  <c r="Y32" i="32"/>
  <c r="Z32" i="32"/>
  <c r="AA32" i="32"/>
  <c r="AB32" i="32"/>
  <c r="AC32" i="32"/>
  <c r="AD32" i="32"/>
  <c r="AE32" i="32"/>
  <c r="AF32" i="32"/>
  <c r="AG32" i="32"/>
  <c r="AH32" i="32"/>
  <c r="AI32" i="32"/>
  <c r="AJ32" i="32"/>
  <c r="AK32" i="32"/>
  <c r="AL32" i="32"/>
  <c r="AM32" i="32"/>
  <c r="AN32" i="32"/>
  <c r="AO32" i="32"/>
  <c r="AP32" i="32"/>
  <c r="AQ32" i="32"/>
  <c r="AR32" i="32"/>
  <c r="AS32" i="32"/>
  <c r="H33" i="32"/>
  <c r="I33" i="32"/>
  <c r="J33" i="32"/>
  <c r="K33" i="32"/>
  <c r="L33" i="32"/>
  <c r="M33" i="32"/>
  <c r="N33" i="32"/>
  <c r="O33" i="32"/>
  <c r="P33" i="32"/>
  <c r="Q33" i="32"/>
  <c r="R33" i="32"/>
  <c r="S33" i="32"/>
  <c r="T33" i="32"/>
  <c r="U33" i="32"/>
  <c r="V33" i="32"/>
  <c r="W33" i="32"/>
  <c r="X33" i="32"/>
  <c r="Y33" i="32"/>
  <c r="Z33" i="32"/>
  <c r="AA33" i="32"/>
  <c r="AB33" i="32"/>
  <c r="AC33" i="32"/>
  <c r="AD33" i="32"/>
  <c r="AE33" i="32"/>
  <c r="AF33" i="32"/>
  <c r="AG33" i="32"/>
  <c r="AH33" i="32"/>
  <c r="AI33" i="32"/>
  <c r="AJ33" i="32"/>
  <c r="AK33" i="32"/>
  <c r="AL33" i="32"/>
  <c r="AM33" i="32"/>
  <c r="AN33" i="32"/>
  <c r="AO33" i="32"/>
  <c r="AP33" i="32"/>
  <c r="AQ33" i="32"/>
  <c r="AR33" i="32"/>
  <c r="AS33" i="32"/>
  <c r="H34" i="32"/>
  <c r="I34" i="32"/>
  <c r="J34" i="32"/>
  <c r="K34" i="32"/>
  <c r="L34" i="32"/>
  <c r="M34" i="32"/>
  <c r="N34" i="32"/>
  <c r="O34" i="32"/>
  <c r="P34" i="32"/>
  <c r="Q34" i="32"/>
  <c r="R34" i="32"/>
  <c r="S34" i="32"/>
  <c r="T34" i="32"/>
  <c r="U34" i="32"/>
  <c r="V34" i="32"/>
  <c r="W34" i="32"/>
  <c r="X34" i="32"/>
  <c r="Y34" i="32"/>
  <c r="Z34" i="32"/>
  <c r="AA34" i="32"/>
  <c r="AB34" i="32"/>
  <c r="AC34" i="32"/>
  <c r="AD34" i="32"/>
  <c r="AE34" i="32"/>
  <c r="AF34" i="32"/>
  <c r="AG34" i="32"/>
  <c r="AH34" i="32"/>
  <c r="AI34" i="32"/>
  <c r="AJ34" i="32"/>
  <c r="AK34" i="32"/>
  <c r="AL34" i="32"/>
  <c r="AM34" i="32"/>
  <c r="AN34" i="32"/>
  <c r="AO34" i="32"/>
  <c r="AP34" i="32"/>
  <c r="AQ34" i="32"/>
  <c r="AR34" i="32"/>
  <c r="AS34" i="32"/>
  <c r="H35" i="32"/>
  <c r="I35" i="32"/>
  <c r="J35" i="32"/>
  <c r="K35" i="32"/>
  <c r="L35" i="32"/>
  <c r="M35" i="32"/>
  <c r="N35" i="32"/>
  <c r="O35" i="32"/>
  <c r="P35" i="32"/>
  <c r="Q35" i="32"/>
  <c r="R35" i="32"/>
  <c r="S35" i="32"/>
  <c r="T35" i="32"/>
  <c r="U35" i="32"/>
  <c r="V35" i="32"/>
  <c r="W35" i="32"/>
  <c r="X35" i="32"/>
  <c r="Y35" i="32"/>
  <c r="Z35" i="32"/>
  <c r="AA35" i="32"/>
  <c r="AB35" i="32"/>
  <c r="AC35" i="32"/>
  <c r="AD35" i="32"/>
  <c r="AE35" i="32"/>
  <c r="AF35" i="32"/>
  <c r="AG35" i="32"/>
  <c r="AH35" i="32"/>
  <c r="AI35" i="32"/>
  <c r="AJ35" i="32"/>
  <c r="AK35" i="32"/>
  <c r="AL35" i="32"/>
  <c r="AM35" i="32"/>
  <c r="AN35" i="32"/>
  <c r="AO35" i="32"/>
  <c r="AP35" i="32"/>
  <c r="AQ35" i="32"/>
  <c r="AR35" i="32"/>
  <c r="AS35" i="32"/>
  <c r="H36" i="32"/>
  <c r="I36" i="32"/>
  <c r="J36" i="32"/>
  <c r="K36" i="32"/>
  <c r="L36" i="32"/>
  <c r="M36" i="32"/>
  <c r="N36" i="32"/>
  <c r="O36" i="32"/>
  <c r="P36" i="32"/>
  <c r="Q36" i="32"/>
  <c r="R36" i="32"/>
  <c r="S36" i="32"/>
  <c r="T36" i="32"/>
  <c r="U36" i="32"/>
  <c r="V36" i="32"/>
  <c r="W36" i="32"/>
  <c r="X36" i="32"/>
  <c r="Y36" i="32"/>
  <c r="Z36" i="32"/>
  <c r="AA36" i="32"/>
  <c r="AB36" i="32"/>
  <c r="AC36" i="32"/>
  <c r="AD36" i="32"/>
  <c r="AE36" i="32"/>
  <c r="AF36" i="32"/>
  <c r="AG36" i="32"/>
  <c r="AH36" i="32"/>
  <c r="AI36" i="32"/>
  <c r="AJ36" i="32"/>
  <c r="AK36" i="32"/>
  <c r="AL36" i="32"/>
  <c r="AM36" i="32"/>
  <c r="AN36" i="32"/>
  <c r="AO36" i="32"/>
  <c r="AP36" i="32"/>
  <c r="AQ36" i="32"/>
  <c r="AR36" i="32"/>
  <c r="AS36" i="32"/>
  <c r="I4" i="32"/>
  <c r="J4" i="32"/>
  <c r="K4" i="32"/>
  <c r="L4" i="32"/>
  <c r="M4" i="32"/>
  <c r="N4" i="32"/>
  <c r="O4" i="32"/>
  <c r="P4" i="32"/>
  <c r="Q4" i="32"/>
  <c r="R4" i="32"/>
  <c r="S4" i="32"/>
  <c r="T4" i="32"/>
  <c r="U4" i="32"/>
  <c r="V4" i="32"/>
  <c r="W4" i="32"/>
  <c r="X4" i="32"/>
  <c r="Y4" i="32"/>
  <c r="Z4" i="32"/>
  <c r="AA4" i="32"/>
  <c r="AB4" i="32"/>
  <c r="AC4" i="32"/>
  <c r="AD4" i="32"/>
  <c r="AE4" i="32"/>
  <c r="AF4" i="32"/>
  <c r="AG4" i="32"/>
  <c r="AH4" i="32"/>
  <c r="AI4" i="32"/>
  <c r="AJ4" i="32"/>
  <c r="AK4" i="32"/>
  <c r="AL4" i="32"/>
  <c r="AM4" i="32"/>
  <c r="AN4" i="32"/>
  <c r="AO4" i="32"/>
  <c r="AP4" i="32"/>
  <c r="AQ4" i="32"/>
  <c r="AR4" i="32"/>
  <c r="AS4" i="32"/>
  <c r="H4" i="32"/>
  <c r="G32" i="32" l="1"/>
  <c r="G14" i="32"/>
  <c r="G19" i="32"/>
  <c r="G12" i="32"/>
  <c r="G11" i="32"/>
  <c r="G8" i="32"/>
  <c r="G36" i="32"/>
  <c r="G24" i="32"/>
  <c r="G33" i="32"/>
  <c r="G29" i="32"/>
  <c r="G25" i="32"/>
  <c r="G20" i="32"/>
  <c r="G13" i="32"/>
  <c r="G10" i="32"/>
  <c r="G28" i="32"/>
  <c r="G15" i="32"/>
  <c r="G22" i="32"/>
  <c r="G18" i="32"/>
  <c r="G16" i="32"/>
  <c r="G5" i="32"/>
  <c r="G34" i="32"/>
  <c r="G30" i="32"/>
  <c r="G26" i="32"/>
  <c r="G21" i="32"/>
  <c r="G9" i="32"/>
  <c r="G7" i="32"/>
  <c r="G6" i="32"/>
  <c r="G4" i="32"/>
  <c r="G35" i="32"/>
  <c r="G31" i="32"/>
  <c r="G27" i="32"/>
  <c r="G23" i="32"/>
  <c r="G17" i="32"/>
  <c r="G38" i="25"/>
  <c r="G38" i="30"/>
  <c r="G38" i="22"/>
  <c r="G38" i="21"/>
  <c r="G38" i="20"/>
  <c r="AS37" i="32"/>
  <c r="G38" i="19"/>
  <c r="G38" i="18"/>
  <c r="G38" i="17"/>
  <c r="AM37" i="32"/>
  <c r="W37" i="32"/>
  <c r="AQ37" i="32"/>
  <c r="AI37" i="32"/>
  <c r="AA37" i="32"/>
  <c r="S37" i="32"/>
  <c r="K37" i="32"/>
  <c r="G38" i="9"/>
  <c r="G38" i="16"/>
  <c r="G38" i="15"/>
  <c r="G38" i="14"/>
  <c r="G38" i="13"/>
  <c r="G38" i="11"/>
  <c r="AE37" i="32"/>
  <c r="G38" i="12"/>
  <c r="G38" i="10"/>
  <c r="O37" i="32"/>
  <c r="G38" i="8"/>
  <c r="H37" i="32"/>
  <c r="AR37" i="32"/>
  <c r="AN37" i="32"/>
  <c r="AJ37" i="32"/>
  <c r="AF37" i="32"/>
  <c r="AB37" i="32"/>
  <c r="X37" i="32"/>
  <c r="T37" i="32"/>
  <c r="P37" i="32"/>
  <c r="L37" i="32"/>
  <c r="AP37" i="32"/>
  <c r="AL37" i="32"/>
  <c r="AH37" i="32"/>
  <c r="AD37" i="32"/>
  <c r="Z37" i="32"/>
  <c r="V37" i="32"/>
  <c r="R37" i="32"/>
  <c r="N37" i="32"/>
  <c r="AO37" i="32"/>
  <c r="AK37" i="32"/>
  <c r="AG37" i="32"/>
  <c r="AC37" i="32"/>
  <c r="Y37" i="32"/>
  <c r="U37" i="32"/>
  <c r="Q37" i="32"/>
  <c r="M37" i="32"/>
  <c r="I37" i="32"/>
  <c r="J37" i="32"/>
  <c r="G37" i="32" l="1"/>
  <c r="G38" i="32" s="1"/>
  <c r="AS38" i="2" l="1"/>
  <c r="AS38" i="3"/>
  <c r="AS38" i="4"/>
  <c r="AS38" i="5"/>
  <c r="AS38" i="6"/>
  <c r="AS38" i="7"/>
  <c r="AS38" i="8"/>
  <c r="AS38" i="9"/>
  <c r="AS38" i="10"/>
  <c r="AS38" i="12"/>
  <c r="AS38" i="11"/>
  <c r="AS38" i="13"/>
  <c r="AS38" i="14"/>
  <c r="AS38" i="15"/>
  <c r="AS38" i="16"/>
  <c r="AS38" i="17"/>
  <c r="AS38" i="18"/>
  <c r="AS38" i="19"/>
  <c r="AS38" i="20"/>
  <c r="AS38" i="21"/>
  <c r="AS38" i="22"/>
  <c r="AS38" i="24"/>
  <c r="AS38" i="23"/>
  <c r="AS38" i="25"/>
  <c r="AS38" i="26"/>
  <c r="AS38" i="27"/>
  <c r="AS38" i="29"/>
  <c r="AS38" i="28"/>
  <c r="AS38" i="30"/>
  <c r="AS38" i="33"/>
  <c r="AS38" i="1"/>
  <c r="E6" i="32" l="1"/>
  <c r="E7" i="32"/>
  <c r="E8" i="32"/>
  <c r="E9" i="32"/>
  <c r="E10" i="32"/>
  <c r="E11" i="32"/>
  <c r="E12" i="32"/>
  <c r="E13" i="32"/>
  <c r="E14" i="32"/>
  <c r="E15" i="32"/>
  <c r="E16" i="32"/>
  <c r="E17" i="32"/>
  <c r="E18" i="32"/>
  <c r="E19" i="32"/>
  <c r="E20" i="32"/>
  <c r="E21" i="32"/>
  <c r="E22" i="32"/>
  <c r="E23" i="32"/>
  <c r="E24" i="32"/>
  <c r="E25" i="32"/>
  <c r="E26" i="32"/>
  <c r="E27" i="32"/>
  <c r="E28" i="32"/>
  <c r="E29" i="32"/>
  <c r="E30" i="32"/>
  <c r="E31" i="32"/>
  <c r="E32" i="32"/>
  <c r="E33" i="32"/>
  <c r="E34" i="32"/>
  <c r="E5" i="32"/>
  <c r="AR38" i="33"/>
  <c r="AQ38" i="33"/>
  <c r="AP38" i="33"/>
  <c r="AO38" i="33"/>
  <c r="AN38" i="33"/>
  <c r="AM38" i="33"/>
  <c r="AL38" i="33"/>
  <c r="AK38" i="33"/>
  <c r="AJ38" i="33"/>
  <c r="AI38" i="33"/>
  <c r="AH38" i="33"/>
  <c r="AG38" i="33"/>
  <c r="AF38" i="33"/>
  <c r="AE38" i="33"/>
  <c r="AD38" i="33"/>
  <c r="AC38" i="33"/>
  <c r="AB38" i="33"/>
  <c r="AA38" i="33"/>
  <c r="Z38" i="33"/>
  <c r="Y38" i="33"/>
  <c r="X38" i="33"/>
  <c r="W38" i="33"/>
  <c r="V38" i="33"/>
  <c r="U38" i="33"/>
  <c r="T38" i="33"/>
  <c r="S38" i="33"/>
  <c r="R38" i="33"/>
  <c r="Q38" i="33"/>
  <c r="P38" i="33"/>
  <c r="O38" i="33"/>
  <c r="N38" i="33"/>
  <c r="M38" i="33"/>
  <c r="L38" i="33"/>
  <c r="K38" i="33"/>
  <c r="J38" i="33"/>
  <c r="I38" i="33"/>
  <c r="H38" i="33"/>
  <c r="B13" i="33"/>
  <c r="B11" i="33"/>
  <c r="B8" i="33"/>
  <c r="B5" i="33"/>
  <c r="C42" i="33" l="1"/>
  <c r="AR38" i="2" l="1"/>
  <c r="AR38" i="3"/>
  <c r="AR38" i="4"/>
  <c r="AR38" i="5"/>
  <c r="AR38" i="6"/>
  <c r="AR38" i="7"/>
  <c r="AR38" i="8"/>
  <c r="AR38" i="9"/>
  <c r="AR38" i="10"/>
  <c r="AR38" i="12"/>
  <c r="AR38" i="11"/>
  <c r="AR38" i="13"/>
  <c r="AR38" i="14"/>
  <c r="AR38" i="15"/>
  <c r="AR38" i="16"/>
  <c r="AR38" i="17"/>
  <c r="AR38" i="18"/>
  <c r="AR38" i="19"/>
  <c r="AR38" i="20"/>
  <c r="AR38" i="21"/>
  <c r="AR38" i="22"/>
  <c r="AR38" i="24"/>
  <c r="AR38" i="23"/>
  <c r="AR38" i="25"/>
  <c r="AR38" i="26"/>
  <c r="AR38" i="27"/>
  <c r="AR38" i="28"/>
  <c r="AR38" i="29"/>
  <c r="AR38" i="30"/>
  <c r="AR38" i="1"/>
  <c r="AQ38" i="2" l="1"/>
  <c r="AQ38" i="3"/>
  <c r="AQ38" i="4"/>
  <c r="AQ38" i="5"/>
  <c r="AQ38" i="6"/>
  <c r="AQ38" i="7"/>
  <c r="AQ38" i="8"/>
  <c r="AQ38" i="9"/>
  <c r="AQ38" i="10"/>
  <c r="AQ38" i="12"/>
  <c r="AQ38" i="11"/>
  <c r="AQ38" i="13"/>
  <c r="AQ38" i="14"/>
  <c r="AQ38" i="15"/>
  <c r="AQ38" i="16"/>
  <c r="AQ38" i="17"/>
  <c r="AQ38" i="18"/>
  <c r="AQ38" i="19"/>
  <c r="AQ38" i="20"/>
  <c r="AQ38" i="21"/>
  <c r="AQ38" i="22"/>
  <c r="AQ38" i="24"/>
  <c r="AQ38" i="23"/>
  <c r="AQ38" i="25"/>
  <c r="AQ38" i="26"/>
  <c r="AQ38" i="27"/>
  <c r="AQ38" i="28"/>
  <c r="AQ38" i="29"/>
  <c r="AQ38" i="30"/>
  <c r="AQ38" i="1"/>
  <c r="AH38" i="2" l="1"/>
  <c r="AG38" i="2"/>
  <c r="AF38" i="2"/>
  <c r="AH38" i="3"/>
  <c r="AG38" i="3"/>
  <c r="AF38" i="3"/>
  <c r="AH38" i="4"/>
  <c r="AG38" i="4"/>
  <c r="AF38" i="4"/>
  <c r="AH38" i="5"/>
  <c r="AG38" i="5"/>
  <c r="AF38" i="5"/>
  <c r="AH38" i="6"/>
  <c r="AG38" i="6"/>
  <c r="AF38" i="6"/>
  <c r="AH38" i="7"/>
  <c r="AG38" i="7"/>
  <c r="AF38" i="7"/>
  <c r="AH38" i="8"/>
  <c r="AG38" i="8"/>
  <c r="AF38" i="8"/>
  <c r="AH38" i="9"/>
  <c r="AG38" i="9"/>
  <c r="AF38" i="9"/>
  <c r="AH38" i="10"/>
  <c r="AG38" i="10"/>
  <c r="AF38" i="10"/>
  <c r="AH38" i="12"/>
  <c r="AG38" i="12"/>
  <c r="AF38" i="12"/>
  <c r="AH38" i="11"/>
  <c r="AG38" i="11"/>
  <c r="AF38" i="11"/>
  <c r="AH38" i="13"/>
  <c r="AG38" i="13"/>
  <c r="AF38" i="13"/>
  <c r="AH38" i="14"/>
  <c r="AG38" i="14"/>
  <c r="AF38" i="14"/>
  <c r="AH38" i="15"/>
  <c r="AG38" i="15"/>
  <c r="AF38" i="15"/>
  <c r="AH38" i="16"/>
  <c r="AG38" i="16"/>
  <c r="AF38" i="16"/>
  <c r="AH38" i="17"/>
  <c r="AG38" i="17"/>
  <c r="AF38" i="17"/>
  <c r="AH38" i="18"/>
  <c r="AG38" i="18"/>
  <c r="AF38" i="18"/>
  <c r="AH38" i="19"/>
  <c r="AG38" i="19"/>
  <c r="AF38" i="19"/>
  <c r="AH38" i="20"/>
  <c r="AG38" i="20"/>
  <c r="AF38" i="20"/>
  <c r="AH38" i="21"/>
  <c r="AG38" i="21"/>
  <c r="AF38" i="21"/>
  <c r="AH38" i="22"/>
  <c r="AG38" i="22"/>
  <c r="AF38" i="22"/>
  <c r="AH38" i="24"/>
  <c r="AG38" i="24"/>
  <c r="AF38" i="24"/>
  <c r="AH38" i="23"/>
  <c r="AG38" i="23"/>
  <c r="AF38" i="23"/>
  <c r="AH38" i="25"/>
  <c r="AG38" i="25"/>
  <c r="AF38" i="25"/>
  <c r="AH38" i="26"/>
  <c r="AG38" i="26"/>
  <c r="AF38" i="26"/>
  <c r="AH38" i="27"/>
  <c r="AG38" i="27"/>
  <c r="AF38" i="27"/>
  <c r="AH38" i="28"/>
  <c r="AG38" i="28"/>
  <c r="AF38" i="28"/>
  <c r="AH38" i="29"/>
  <c r="AG38" i="29"/>
  <c r="AF38" i="29"/>
  <c r="AH38" i="30"/>
  <c r="AG38" i="30"/>
  <c r="AF38" i="30"/>
  <c r="AH38" i="1"/>
  <c r="AG38" i="1"/>
  <c r="AF38" i="1"/>
  <c r="AP38" i="2" l="1"/>
  <c r="AP38" i="3"/>
  <c r="AP38" i="4"/>
  <c r="AP38" i="5"/>
  <c r="AP38" i="6"/>
  <c r="AP38" i="7"/>
  <c r="AP38" i="8"/>
  <c r="AP38" i="9"/>
  <c r="AP38" i="10"/>
  <c r="AP38" i="12"/>
  <c r="AP38" i="11"/>
  <c r="AP38" i="13"/>
  <c r="AP38" i="14"/>
  <c r="AP38" i="15"/>
  <c r="AP38" i="16"/>
  <c r="AP38" i="17"/>
  <c r="AP38" i="18"/>
  <c r="AP38" i="19"/>
  <c r="AP38" i="20"/>
  <c r="AP38" i="21"/>
  <c r="AP38" i="22"/>
  <c r="AP38" i="24"/>
  <c r="AP38" i="23"/>
  <c r="AP38" i="25"/>
  <c r="AP38" i="26"/>
  <c r="AP38" i="27"/>
  <c r="AP38" i="28"/>
  <c r="AP38" i="29"/>
  <c r="AP38" i="30"/>
  <c r="AP38" i="1"/>
  <c r="AO38" i="2"/>
  <c r="AO38" i="3"/>
  <c r="AO38" i="4"/>
  <c r="AO38" i="5"/>
  <c r="AO38" i="6"/>
  <c r="AO38" i="7"/>
  <c r="AO38" i="8"/>
  <c r="AO38" i="9"/>
  <c r="AO38" i="10"/>
  <c r="AO38" i="12"/>
  <c r="AO38" i="11"/>
  <c r="AO38" i="13"/>
  <c r="AO38" i="14"/>
  <c r="AO38" i="15"/>
  <c r="AO38" i="16"/>
  <c r="AO38" i="17"/>
  <c r="AO38" i="18"/>
  <c r="AO38" i="19"/>
  <c r="AO38" i="20"/>
  <c r="AO38" i="21"/>
  <c r="AO38" i="22"/>
  <c r="AO38" i="24"/>
  <c r="AO38" i="23"/>
  <c r="AO38" i="25"/>
  <c r="AO38" i="26"/>
  <c r="AO38" i="27"/>
  <c r="AO38" i="28"/>
  <c r="AO38" i="29"/>
  <c r="AO38" i="30"/>
  <c r="AO38" i="1"/>
  <c r="B11" i="2"/>
  <c r="B11" i="3"/>
  <c r="B11" i="4"/>
  <c r="B11" i="5"/>
  <c r="B11" i="6"/>
  <c r="B11" i="7"/>
  <c r="B11" i="8"/>
  <c r="B11" i="9"/>
  <c r="B11" i="10"/>
  <c r="B11" i="12"/>
  <c r="B11" i="11"/>
  <c r="B11" i="13"/>
  <c r="B11" i="14"/>
  <c r="B11" i="15"/>
  <c r="B11" i="16"/>
  <c r="B11" i="17"/>
  <c r="B11" i="18"/>
  <c r="B11" i="19"/>
  <c r="B11" i="20"/>
  <c r="B11" i="21"/>
  <c r="B11" i="22"/>
  <c r="B11" i="24"/>
  <c r="B11" i="23"/>
  <c r="B11" i="25"/>
  <c r="B11" i="26"/>
  <c r="B11" i="27"/>
  <c r="B11" i="28"/>
  <c r="B11" i="29"/>
  <c r="B11" i="30"/>
  <c r="B11" i="1"/>
  <c r="E35" i="32" l="1"/>
  <c r="E36" i="32"/>
  <c r="B13" i="2"/>
  <c r="B13" i="3"/>
  <c r="B13" i="4"/>
  <c r="B13" i="5"/>
  <c r="B13" i="6"/>
  <c r="B13" i="7"/>
  <c r="B13" i="8"/>
  <c r="B13" i="9"/>
  <c r="B13" i="10"/>
  <c r="B13" i="12"/>
  <c r="B13" i="11"/>
  <c r="B13" i="13"/>
  <c r="B13" i="14"/>
  <c r="B13" i="15"/>
  <c r="B13" i="16"/>
  <c r="B13" i="17"/>
  <c r="B13" i="18"/>
  <c r="B13" i="19"/>
  <c r="B13" i="20"/>
  <c r="B13" i="21"/>
  <c r="B13" i="22"/>
  <c r="B13" i="24"/>
  <c r="B13" i="23"/>
  <c r="B13" i="25"/>
  <c r="B13" i="26"/>
  <c r="B13" i="27"/>
  <c r="B13" i="28"/>
  <c r="B13" i="29"/>
  <c r="B13" i="30"/>
  <c r="B13" i="1"/>
  <c r="B8" i="2"/>
  <c r="B8" i="3"/>
  <c r="B8" i="4"/>
  <c r="B8" i="5"/>
  <c r="B8" i="6"/>
  <c r="B8" i="7"/>
  <c r="B8" i="8"/>
  <c r="B8" i="9"/>
  <c r="B8" i="10"/>
  <c r="B8" i="12"/>
  <c r="B8" i="11"/>
  <c r="B8" i="13"/>
  <c r="B8" i="14"/>
  <c r="B8" i="15"/>
  <c r="B8" i="16"/>
  <c r="B8" i="17"/>
  <c r="B8" i="18"/>
  <c r="B8" i="19"/>
  <c r="B8" i="20"/>
  <c r="B8" i="21"/>
  <c r="B8" i="22"/>
  <c r="B8" i="24"/>
  <c r="B8" i="23"/>
  <c r="B8" i="25"/>
  <c r="B8" i="26"/>
  <c r="B8" i="27"/>
  <c r="B8" i="28"/>
  <c r="B8" i="29"/>
  <c r="B8" i="30"/>
  <c r="B8" i="1"/>
  <c r="B5" i="2"/>
  <c r="B5" i="3"/>
  <c r="B5" i="4"/>
  <c r="B5" i="5"/>
  <c r="B5" i="6"/>
  <c r="B5" i="7"/>
  <c r="B5" i="8"/>
  <c r="B5" i="9"/>
  <c r="B5" i="10"/>
  <c r="B5" i="12"/>
  <c r="B5" i="11"/>
  <c r="B5" i="13"/>
  <c r="B5" i="14"/>
  <c r="B5" i="15"/>
  <c r="B5" i="16"/>
  <c r="B5" i="17"/>
  <c r="B5" i="18"/>
  <c r="B5" i="19"/>
  <c r="B5" i="20"/>
  <c r="B5" i="21"/>
  <c r="B5" i="22"/>
  <c r="B5" i="24"/>
  <c r="B5" i="23"/>
  <c r="B5" i="25"/>
  <c r="B5" i="26"/>
  <c r="B5" i="27"/>
  <c r="B5" i="28"/>
  <c r="B5" i="29"/>
  <c r="B5" i="30"/>
  <c r="B5" i="1"/>
  <c r="E37" i="32" l="1"/>
  <c r="B5" i="32"/>
  <c r="B8" i="32"/>
  <c r="B11" i="32"/>
  <c r="B13" i="32"/>
  <c r="AN38" i="2" l="1"/>
  <c r="AN38" i="3"/>
  <c r="AN38" i="4"/>
  <c r="AN38" i="5"/>
  <c r="AN38" i="6"/>
  <c r="AN38" i="7"/>
  <c r="AN38" i="8"/>
  <c r="AN38" i="9"/>
  <c r="AN38" i="10"/>
  <c r="AN38" i="12"/>
  <c r="AN38" i="11"/>
  <c r="AN38" i="13"/>
  <c r="AN38" i="14"/>
  <c r="AN38" i="15"/>
  <c r="AN38" i="16"/>
  <c r="AN38" i="17"/>
  <c r="AN38" i="18"/>
  <c r="AN38" i="19"/>
  <c r="AN38" i="20"/>
  <c r="AN38" i="21"/>
  <c r="AN38" i="22"/>
  <c r="AN38" i="24"/>
  <c r="AN38" i="23"/>
  <c r="AN38" i="25"/>
  <c r="AN38" i="26"/>
  <c r="AN38" i="27"/>
  <c r="AN38" i="28"/>
  <c r="AN38" i="29"/>
  <c r="AN38" i="30"/>
  <c r="AN38" i="1"/>
  <c r="AM38" i="2" l="1"/>
  <c r="AM38" i="22"/>
  <c r="AM38" i="3"/>
  <c r="AM38" i="4"/>
  <c r="AM38" i="5"/>
  <c r="AM38" i="6"/>
  <c r="AM38" i="7"/>
  <c r="AM38" i="8"/>
  <c r="AM38" i="9"/>
  <c r="AM38" i="10"/>
  <c r="AM38" i="12"/>
  <c r="AM38" i="11"/>
  <c r="AM38" i="13"/>
  <c r="AM38" i="14"/>
  <c r="AM38" i="15"/>
  <c r="AM38" i="16"/>
  <c r="AM38" i="17"/>
  <c r="AM38" i="18"/>
  <c r="AM38" i="19"/>
  <c r="AM38" i="20"/>
  <c r="AM38" i="21"/>
  <c r="AM38" i="24"/>
  <c r="AM38" i="23"/>
  <c r="AM38" i="25"/>
  <c r="AM38" i="26"/>
  <c r="AM38" i="27"/>
  <c r="AM38" i="28"/>
  <c r="AM38" i="29"/>
  <c r="AM38" i="30"/>
  <c r="AM38" i="1"/>
  <c r="L38" i="2" l="1"/>
  <c r="L38" i="3"/>
  <c r="L38" i="4"/>
  <c r="L38" i="5"/>
  <c r="L38" i="6"/>
  <c r="L38" i="7"/>
  <c r="L38" i="8"/>
  <c r="L38" i="9"/>
  <c r="L38" i="10"/>
  <c r="L38" i="12"/>
  <c r="L38" i="11"/>
  <c r="L38" i="13"/>
  <c r="L38" i="14"/>
  <c r="L38" i="15"/>
  <c r="L38" i="16"/>
  <c r="L38" i="17"/>
  <c r="L38" i="18"/>
  <c r="L38" i="19"/>
  <c r="L38" i="20"/>
  <c r="L38" i="21"/>
  <c r="L38" i="22"/>
  <c r="L38" i="24"/>
  <c r="L38" i="23"/>
  <c r="L38" i="25"/>
  <c r="L38" i="26"/>
  <c r="L38" i="27"/>
  <c r="L38" i="28"/>
  <c r="L38" i="29"/>
  <c r="L38" i="30"/>
  <c r="L38" i="1"/>
  <c r="I38" i="2" l="1"/>
  <c r="I38" i="3"/>
  <c r="I38" i="4"/>
  <c r="I38" i="5"/>
  <c r="I38" i="6"/>
  <c r="I38" i="7"/>
  <c r="I38" i="8"/>
  <c r="I38" i="9"/>
  <c r="I38" i="10"/>
  <c r="I38" i="12"/>
  <c r="I38" i="11"/>
  <c r="I38" i="13"/>
  <c r="I38" i="14"/>
  <c r="I38" i="15"/>
  <c r="I38" i="16"/>
  <c r="I38" i="17"/>
  <c r="I38" i="18"/>
  <c r="I38" i="19"/>
  <c r="I38" i="20"/>
  <c r="I38" i="21"/>
  <c r="I38" i="22"/>
  <c r="I38" i="24"/>
  <c r="I38" i="23"/>
  <c r="I38" i="25"/>
  <c r="I38" i="26"/>
  <c r="I38" i="27"/>
  <c r="I38" i="28"/>
  <c r="I38" i="29"/>
  <c r="I38" i="30"/>
  <c r="I38" i="1"/>
  <c r="AJ38" i="2"/>
  <c r="AK38" i="2"/>
  <c r="AL38" i="2"/>
  <c r="AJ38" i="3"/>
  <c r="AK38" i="3"/>
  <c r="AL38" i="3"/>
  <c r="AJ38" i="4"/>
  <c r="AK38" i="4"/>
  <c r="AL38" i="4"/>
  <c r="AJ38" i="5"/>
  <c r="AK38" i="5"/>
  <c r="AL38" i="5"/>
  <c r="AJ38" i="6"/>
  <c r="AK38" i="6"/>
  <c r="AL38" i="6"/>
  <c r="AJ38" i="7"/>
  <c r="AK38" i="7"/>
  <c r="AL38" i="7"/>
  <c r="AJ38" i="8"/>
  <c r="AK38" i="8"/>
  <c r="AL38" i="8"/>
  <c r="AJ38" i="9"/>
  <c r="AK38" i="9"/>
  <c r="AL38" i="9"/>
  <c r="AJ38" i="10"/>
  <c r="AK38" i="10"/>
  <c r="AL38" i="10"/>
  <c r="AJ38" i="12"/>
  <c r="AK38" i="12"/>
  <c r="AL38" i="12"/>
  <c r="AJ38" i="11"/>
  <c r="AK38" i="11"/>
  <c r="AL38" i="11"/>
  <c r="AJ38" i="13"/>
  <c r="AK38" i="13"/>
  <c r="AL38" i="13"/>
  <c r="AJ38" i="14"/>
  <c r="AK38" i="14"/>
  <c r="AL38" i="14"/>
  <c r="AJ38" i="15"/>
  <c r="AK38" i="15"/>
  <c r="AL38" i="15"/>
  <c r="AJ38" i="16"/>
  <c r="AK38" i="16"/>
  <c r="AL38" i="16"/>
  <c r="AJ38" i="17"/>
  <c r="AK38" i="17"/>
  <c r="AL38" i="17"/>
  <c r="AJ38" i="18"/>
  <c r="AK38" i="18"/>
  <c r="AL38" i="18"/>
  <c r="AJ38" i="19"/>
  <c r="AK38" i="19"/>
  <c r="AL38" i="19"/>
  <c r="AJ38" i="20"/>
  <c r="AK38" i="20"/>
  <c r="AL38" i="20"/>
  <c r="AJ38" i="21"/>
  <c r="AK38" i="21"/>
  <c r="AL38" i="21"/>
  <c r="AJ38" i="22"/>
  <c r="AK38" i="22"/>
  <c r="AL38" i="22"/>
  <c r="AJ38" i="24"/>
  <c r="AK38" i="24"/>
  <c r="AL38" i="24"/>
  <c r="AJ38" i="23"/>
  <c r="AK38" i="23"/>
  <c r="AL38" i="23"/>
  <c r="AJ38" i="25"/>
  <c r="AK38" i="25"/>
  <c r="AL38" i="25"/>
  <c r="AJ38" i="26"/>
  <c r="AK38" i="26"/>
  <c r="AL38" i="26"/>
  <c r="AJ38" i="27"/>
  <c r="AK38" i="27"/>
  <c r="AL38" i="27"/>
  <c r="AJ38" i="28"/>
  <c r="AK38" i="28"/>
  <c r="AL38" i="28"/>
  <c r="AJ38" i="29"/>
  <c r="AK38" i="29"/>
  <c r="AL38" i="29"/>
  <c r="AJ38" i="30"/>
  <c r="AK38" i="30"/>
  <c r="AL38" i="30"/>
  <c r="AJ38" i="1"/>
  <c r="AK38" i="1"/>
  <c r="AL38" i="1"/>
  <c r="E38" i="1" l="1"/>
  <c r="J38" i="2"/>
  <c r="K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I38" i="2"/>
  <c r="J38" i="3"/>
  <c r="K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I38" i="3"/>
  <c r="J38" i="4"/>
  <c r="K38" i="4"/>
  <c r="M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AI38" i="4"/>
  <c r="J38" i="5"/>
  <c r="K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I38" i="5"/>
  <c r="J38" i="6"/>
  <c r="K38" i="6"/>
  <c r="M38" i="6"/>
  <c r="N38" i="6"/>
  <c r="O38" i="6"/>
  <c r="P38" i="6"/>
  <c r="Q38" i="6"/>
  <c r="R38" i="6"/>
  <c r="S38" i="6"/>
  <c r="T38" i="6"/>
  <c r="U38" i="6"/>
  <c r="V38" i="6"/>
  <c r="W38" i="6"/>
  <c r="X38" i="6"/>
  <c r="Y38" i="6"/>
  <c r="Z38" i="6"/>
  <c r="AA38" i="6"/>
  <c r="AB38" i="6"/>
  <c r="AC38" i="6"/>
  <c r="AD38" i="6"/>
  <c r="AE38" i="6"/>
  <c r="AI38" i="6"/>
  <c r="J38" i="7"/>
  <c r="K38" i="7"/>
  <c r="M38" i="7"/>
  <c r="N38" i="7"/>
  <c r="O38" i="7"/>
  <c r="P38" i="7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AI38" i="7"/>
  <c r="J38" i="8"/>
  <c r="K38" i="8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AA38" i="8"/>
  <c r="AB38" i="8"/>
  <c r="AC38" i="8"/>
  <c r="AD38" i="8"/>
  <c r="AE38" i="8"/>
  <c r="AI38" i="8"/>
  <c r="J38" i="9"/>
  <c r="K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I38" i="9"/>
  <c r="J38" i="10"/>
  <c r="K38" i="10"/>
  <c r="M38" i="10"/>
  <c r="N38" i="10"/>
  <c r="O38" i="10"/>
  <c r="P38" i="10"/>
  <c r="Q38" i="10"/>
  <c r="R38" i="10"/>
  <c r="S38" i="10"/>
  <c r="T38" i="10"/>
  <c r="U38" i="10"/>
  <c r="V38" i="10"/>
  <c r="W38" i="10"/>
  <c r="X38" i="10"/>
  <c r="Y38" i="10"/>
  <c r="Z38" i="10"/>
  <c r="AA38" i="10"/>
  <c r="AB38" i="10"/>
  <c r="AC38" i="10"/>
  <c r="AD38" i="10"/>
  <c r="AE38" i="10"/>
  <c r="AI38" i="10"/>
  <c r="J38" i="12"/>
  <c r="K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AI38" i="12"/>
  <c r="J38" i="11"/>
  <c r="K38" i="11"/>
  <c r="M38" i="11"/>
  <c r="N38" i="11"/>
  <c r="O38" i="11"/>
  <c r="P38" i="11"/>
  <c r="Q38" i="11"/>
  <c r="R38" i="11"/>
  <c r="S38" i="11"/>
  <c r="T38" i="11"/>
  <c r="U38" i="11"/>
  <c r="V38" i="11"/>
  <c r="W38" i="11"/>
  <c r="X38" i="11"/>
  <c r="Y38" i="11"/>
  <c r="Z38" i="11"/>
  <c r="AA38" i="11"/>
  <c r="AB38" i="11"/>
  <c r="AC38" i="11"/>
  <c r="AD38" i="11"/>
  <c r="AE38" i="11"/>
  <c r="AI38" i="11"/>
  <c r="J38" i="13"/>
  <c r="K38" i="13"/>
  <c r="M38" i="13"/>
  <c r="N38" i="13"/>
  <c r="O38" i="13"/>
  <c r="P38" i="13"/>
  <c r="Q38" i="13"/>
  <c r="R38" i="13"/>
  <c r="S38" i="13"/>
  <c r="T38" i="13"/>
  <c r="U38" i="13"/>
  <c r="V38" i="13"/>
  <c r="W38" i="13"/>
  <c r="X38" i="13"/>
  <c r="Y38" i="13"/>
  <c r="Z38" i="13"/>
  <c r="AA38" i="13"/>
  <c r="AB38" i="13"/>
  <c r="AC38" i="13"/>
  <c r="AD38" i="13"/>
  <c r="AE38" i="13"/>
  <c r="AI38" i="13"/>
  <c r="J38" i="14"/>
  <c r="K38" i="14"/>
  <c r="M38" i="14"/>
  <c r="N38" i="14"/>
  <c r="O38" i="14"/>
  <c r="P38" i="14"/>
  <c r="Q38" i="14"/>
  <c r="R38" i="14"/>
  <c r="S38" i="14"/>
  <c r="T38" i="14"/>
  <c r="U38" i="14"/>
  <c r="V38" i="14"/>
  <c r="W38" i="14"/>
  <c r="X38" i="14"/>
  <c r="Y38" i="14"/>
  <c r="Z38" i="14"/>
  <c r="AA38" i="14"/>
  <c r="AB38" i="14"/>
  <c r="AC38" i="14"/>
  <c r="AD38" i="14"/>
  <c r="AE38" i="14"/>
  <c r="AI38" i="14"/>
  <c r="J38" i="15"/>
  <c r="K38" i="15"/>
  <c r="M38" i="15"/>
  <c r="N38" i="15"/>
  <c r="O38" i="15"/>
  <c r="P38" i="15"/>
  <c r="Q38" i="15"/>
  <c r="R38" i="15"/>
  <c r="S38" i="15"/>
  <c r="T38" i="15"/>
  <c r="U38" i="15"/>
  <c r="V38" i="15"/>
  <c r="W38" i="15"/>
  <c r="X38" i="15"/>
  <c r="Y38" i="15"/>
  <c r="Z38" i="15"/>
  <c r="AA38" i="15"/>
  <c r="AB38" i="15"/>
  <c r="AC38" i="15"/>
  <c r="AD38" i="15"/>
  <c r="AE38" i="15"/>
  <c r="AI38" i="15"/>
  <c r="J38" i="16"/>
  <c r="K38" i="16"/>
  <c r="M38" i="16"/>
  <c r="N38" i="16"/>
  <c r="O38" i="16"/>
  <c r="P38" i="16"/>
  <c r="Q38" i="16"/>
  <c r="R38" i="16"/>
  <c r="S38" i="16"/>
  <c r="T38" i="16"/>
  <c r="U38" i="16"/>
  <c r="V38" i="16"/>
  <c r="W38" i="16"/>
  <c r="X38" i="16"/>
  <c r="Y38" i="16"/>
  <c r="Z38" i="16"/>
  <c r="AA38" i="16"/>
  <c r="AB38" i="16"/>
  <c r="AC38" i="16"/>
  <c r="AD38" i="16"/>
  <c r="AE38" i="16"/>
  <c r="AI38" i="16"/>
  <c r="J38" i="17"/>
  <c r="K38" i="17"/>
  <c r="M38" i="17"/>
  <c r="N38" i="17"/>
  <c r="O38" i="17"/>
  <c r="P38" i="17"/>
  <c r="Q38" i="17"/>
  <c r="R38" i="17"/>
  <c r="S38" i="17"/>
  <c r="T38" i="17"/>
  <c r="U38" i="17"/>
  <c r="V38" i="17"/>
  <c r="W38" i="17"/>
  <c r="X38" i="17"/>
  <c r="Y38" i="17"/>
  <c r="Z38" i="17"/>
  <c r="AA38" i="17"/>
  <c r="AB38" i="17"/>
  <c r="AC38" i="17"/>
  <c r="AD38" i="17"/>
  <c r="AE38" i="17"/>
  <c r="AI38" i="17"/>
  <c r="J38" i="18"/>
  <c r="K38" i="18"/>
  <c r="M38" i="18"/>
  <c r="N38" i="18"/>
  <c r="O38" i="18"/>
  <c r="P38" i="18"/>
  <c r="Q38" i="18"/>
  <c r="R38" i="18"/>
  <c r="S38" i="18"/>
  <c r="T38" i="18"/>
  <c r="U38" i="18"/>
  <c r="V38" i="18"/>
  <c r="W38" i="18"/>
  <c r="X38" i="18"/>
  <c r="Y38" i="18"/>
  <c r="Z38" i="18"/>
  <c r="AA38" i="18"/>
  <c r="AB38" i="18"/>
  <c r="AC38" i="18"/>
  <c r="AD38" i="18"/>
  <c r="AE38" i="18"/>
  <c r="AI38" i="18"/>
  <c r="J38" i="19"/>
  <c r="K38" i="19"/>
  <c r="M38" i="19"/>
  <c r="N38" i="19"/>
  <c r="O38" i="19"/>
  <c r="P38" i="19"/>
  <c r="Q38" i="19"/>
  <c r="R38" i="19"/>
  <c r="S38" i="19"/>
  <c r="T38" i="19"/>
  <c r="U38" i="19"/>
  <c r="V38" i="19"/>
  <c r="W38" i="19"/>
  <c r="X38" i="19"/>
  <c r="Y38" i="19"/>
  <c r="Z38" i="19"/>
  <c r="AA38" i="19"/>
  <c r="AB38" i="19"/>
  <c r="AC38" i="19"/>
  <c r="AD38" i="19"/>
  <c r="AE38" i="19"/>
  <c r="AI38" i="19"/>
  <c r="J38" i="20"/>
  <c r="K38" i="20"/>
  <c r="M38" i="20"/>
  <c r="N38" i="20"/>
  <c r="O38" i="20"/>
  <c r="P38" i="20"/>
  <c r="Q38" i="20"/>
  <c r="R38" i="20"/>
  <c r="S38" i="20"/>
  <c r="T38" i="20"/>
  <c r="U38" i="20"/>
  <c r="V38" i="20"/>
  <c r="W38" i="20"/>
  <c r="X38" i="20"/>
  <c r="Y38" i="20"/>
  <c r="Z38" i="20"/>
  <c r="AA38" i="20"/>
  <c r="AB38" i="20"/>
  <c r="AC38" i="20"/>
  <c r="AD38" i="20"/>
  <c r="AE38" i="20"/>
  <c r="AI38" i="20"/>
  <c r="J38" i="21"/>
  <c r="K38" i="21"/>
  <c r="M38" i="21"/>
  <c r="N38" i="21"/>
  <c r="O38" i="21"/>
  <c r="P38" i="21"/>
  <c r="Q38" i="21"/>
  <c r="R38" i="21"/>
  <c r="S38" i="21"/>
  <c r="T38" i="21"/>
  <c r="U38" i="21"/>
  <c r="V38" i="21"/>
  <c r="W38" i="21"/>
  <c r="X38" i="21"/>
  <c r="Y38" i="21"/>
  <c r="Z38" i="21"/>
  <c r="AA38" i="21"/>
  <c r="AB38" i="21"/>
  <c r="AC38" i="21"/>
  <c r="AD38" i="21"/>
  <c r="AE38" i="21"/>
  <c r="AI38" i="21"/>
  <c r="J38" i="22"/>
  <c r="K38" i="22"/>
  <c r="M38" i="22"/>
  <c r="N38" i="22"/>
  <c r="O38" i="22"/>
  <c r="P38" i="22"/>
  <c r="Q38" i="22"/>
  <c r="R38" i="22"/>
  <c r="S38" i="22"/>
  <c r="T38" i="22"/>
  <c r="U38" i="22"/>
  <c r="V38" i="22"/>
  <c r="W38" i="22"/>
  <c r="X38" i="22"/>
  <c r="Y38" i="22"/>
  <c r="Z38" i="22"/>
  <c r="AA38" i="22"/>
  <c r="AB38" i="22"/>
  <c r="AC38" i="22"/>
  <c r="AD38" i="22"/>
  <c r="AE38" i="22"/>
  <c r="AI38" i="22"/>
  <c r="J38" i="24"/>
  <c r="K38" i="24"/>
  <c r="M38" i="24"/>
  <c r="N38" i="24"/>
  <c r="O38" i="24"/>
  <c r="P38" i="24"/>
  <c r="Q38" i="24"/>
  <c r="R38" i="24"/>
  <c r="S38" i="24"/>
  <c r="T38" i="24"/>
  <c r="U38" i="24"/>
  <c r="V38" i="24"/>
  <c r="W38" i="24"/>
  <c r="X38" i="24"/>
  <c r="Y38" i="24"/>
  <c r="Z38" i="24"/>
  <c r="AA38" i="24"/>
  <c r="AB38" i="24"/>
  <c r="AC38" i="24"/>
  <c r="AD38" i="24"/>
  <c r="AE38" i="24"/>
  <c r="AI38" i="24"/>
  <c r="J38" i="23"/>
  <c r="K38" i="23"/>
  <c r="M38" i="23"/>
  <c r="N38" i="23"/>
  <c r="O38" i="23"/>
  <c r="P38" i="23"/>
  <c r="Q38" i="23"/>
  <c r="R38" i="23"/>
  <c r="S38" i="23"/>
  <c r="T38" i="23"/>
  <c r="U38" i="23"/>
  <c r="V38" i="23"/>
  <c r="W38" i="23"/>
  <c r="X38" i="23"/>
  <c r="Y38" i="23"/>
  <c r="Z38" i="23"/>
  <c r="AA38" i="23"/>
  <c r="AB38" i="23"/>
  <c r="AC38" i="23"/>
  <c r="AD38" i="23"/>
  <c r="AE38" i="23"/>
  <c r="AI38" i="23"/>
  <c r="J38" i="25"/>
  <c r="K38" i="25"/>
  <c r="M38" i="25"/>
  <c r="N38" i="25"/>
  <c r="O38" i="25"/>
  <c r="P38" i="25"/>
  <c r="Q38" i="25"/>
  <c r="R38" i="25"/>
  <c r="S38" i="25"/>
  <c r="T38" i="25"/>
  <c r="U38" i="25"/>
  <c r="V38" i="25"/>
  <c r="W38" i="25"/>
  <c r="X38" i="25"/>
  <c r="Y38" i="25"/>
  <c r="Z38" i="25"/>
  <c r="AA38" i="25"/>
  <c r="AB38" i="25"/>
  <c r="AC38" i="25"/>
  <c r="AD38" i="25"/>
  <c r="AE38" i="25"/>
  <c r="AI38" i="25"/>
  <c r="J38" i="26"/>
  <c r="K38" i="26"/>
  <c r="M38" i="26"/>
  <c r="N38" i="26"/>
  <c r="O38" i="26"/>
  <c r="P38" i="26"/>
  <c r="Q38" i="26"/>
  <c r="R38" i="26"/>
  <c r="S38" i="26"/>
  <c r="T38" i="26"/>
  <c r="U38" i="26"/>
  <c r="V38" i="26"/>
  <c r="W38" i="26"/>
  <c r="X38" i="26"/>
  <c r="Y38" i="26"/>
  <c r="Z38" i="26"/>
  <c r="AA38" i="26"/>
  <c r="AB38" i="26"/>
  <c r="AC38" i="26"/>
  <c r="AD38" i="26"/>
  <c r="AE38" i="26"/>
  <c r="AI38" i="26"/>
  <c r="J38" i="27"/>
  <c r="K38" i="27"/>
  <c r="M38" i="27"/>
  <c r="N38" i="27"/>
  <c r="O38" i="27"/>
  <c r="P38" i="27"/>
  <c r="Q38" i="27"/>
  <c r="R38" i="27"/>
  <c r="S38" i="27"/>
  <c r="T38" i="27"/>
  <c r="U38" i="27"/>
  <c r="V38" i="27"/>
  <c r="W38" i="27"/>
  <c r="X38" i="27"/>
  <c r="Y38" i="27"/>
  <c r="Z38" i="27"/>
  <c r="AA38" i="27"/>
  <c r="AB38" i="27"/>
  <c r="AC38" i="27"/>
  <c r="AD38" i="27"/>
  <c r="AE38" i="27"/>
  <c r="AI38" i="27"/>
  <c r="J38" i="28"/>
  <c r="K38" i="28"/>
  <c r="M38" i="28"/>
  <c r="N38" i="28"/>
  <c r="O38" i="28"/>
  <c r="P38" i="28"/>
  <c r="Q38" i="28"/>
  <c r="R38" i="28"/>
  <c r="S38" i="28"/>
  <c r="T38" i="28"/>
  <c r="U38" i="28"/>
  <c r="V38" i="28"/>
  <c r="W38" i="28"/>
  <c r="X38" i="28"/>
  <c r="Y38" i="28"/>
  <c r="Z38" i="28"/>
  <c r="AA38" i="28"/>
  <c r="AB38" i="28"/>
  <c r="AC38" i="28"/>
  <c r="AD38" i="28"/>
  <c r="AE38" i="28"/>
  <c r="AI38" i="28"/>
  <c r="J38" i="29"/>
  <c r="K38" i="29"/>
  <c r="M38" i="29"/>
  <c r="N38" i="29"/>
  <c r="O38" i="29"/>
  <c r="P38" i="29"/>
  <c r="Q38" i="29"/>
  <c r="R38" i="29"/>
  <c r="S38" i="29"/>
  <c r="T38" i="29"/>
  <c r="U38" i="29"/>
  <c r="V38" i="29"/>
  <c r="W38" i="29"/>
  <c r="X38" i="29"/>
  <c r="Y38" i="29"/>
  <c r="Z38" i="29"/>
  <c r="AA38" i="29"/>
  <c r="AB38" i="29"/>
  <c r="AC38" i="29"/>
  <c r="AD38" i="29"/>
  <c r="AE38" i="29"/>
  <c r="AI38" i="29"/>
  <c r="J38" i="30"/>
  <c r="K38" i="30"/>
  <c r="M38" i="30"/>
  <c r="N38" i="30"/>
  <c r="O38" i="30"/>
  <c r="P38" i="30"/>
  <c r="Q38" i="30"/>
  <c r="R38" i="30"/>
  <c r="S38" i="30"/>
  <c r="T38" i="30"/>
  <c r="U38" i="30"/>
  <c r="V38" i="30"/>
  <c r="W38" i="30"/>
  <c r="X38" i="30"/>
  <c r="Y38" i="30"/>
  <c r="Z38" i="30"/>
  <c r="AA38" i="30"/>
  <c r="AB38" i="30"/>
  <c r="AC38" i="30"/>
  <c r="AD38" i="30"/>
  <c r="AE38" i="30"/>
  <c r="AI38" i="30"/>
  <c r="J38" i="1"/>
  <c r="K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I38" i="1"/>
  <c r="H38" i="2"/>
  <c r="H38" i="3"/>
  <c r="H38" i="4"/>
  <c r="H38" i="5"/>
  <c r="H38" i="6"/>
  <c r="H38" i="7"/>
  <c r="H38" i="8"/>
  <c r="H38" i="9"/>
  <c r="H38" i="10"/>
  <c r="H38" i="12"/>
  <c r="H38" i="11"/>
  <c r="H38" i="13"/>
  <c r="H38" i="14"/>
  <c r="H38" i="15"/>
  <c r="H38" i="16"/>
  <c r="H38" i="17"/>
  <c r="H38" i="18"/>
  <c r="H38" i="19"/>
  <c r="H38" i="20"/>
  <c r="H38" i="21"/>
  <c r="H38" i="22"/>
  <c r="H38" i="24"/>
  <c r="H38" i="23"/>
  <c r="H38" i="25"/>
  <c r="H38" i="26"/>
  <c r="H38" i="27"/>
  <c r="H38" i="28"/>
  <c r="H38" i="29"/>
  <c r="H38" i="30"/>
  <c r="H38" i="1"/>
  <c r="C40" i="32" l="1"/>
  <c r="C42" i="30" l="1"/>
  <c r="C42" i="29"/>
  <c r="C42" i="28"/>
  <c r="C42" i="27"/>
  <c r="C42" i="26"/>
  <c r="C42" i="25"/>
  <c r="C42" i="23"/>
  <c r="C42" i="24"/>
  <c r="C42" i="22"/>
  <c r="C42" i="21"/>
  <c r="C42" i="20"/>
  <c r="C42" i="19"/>
  <c r="C42" i="18"/>
  <c r="C42" i="17"/>
  <c r="C42" i="16"/>
  <c r="C42" i="15"/>
  <c r="C42" i="14"/>
  <c r="C42" i="13"/>
  <c r="C42" i="11"/>
  <c r="C42" i="12"/>
  <c r="C42" i="10" l="1"/>
  <c r="C42" i="9"/>
  <c r="C42" i="6"/>
  <c r="C42" i="8" l="1"/>
  <c r="C42" i="7"/>
  <c r="C42" i="5" l="1"/>
  <c r="C42" i="4"/>
  <c r="C42" i="3"/>
  <c r="C42" i="2"/>
  <c r="C41" i="1" l="1"/>
  <c r="C41" i="32"/>
  <c r="C42" i="1"/>
  <c r="C43" i="1" l="1"/>
  <c r="E4" i="2" s="1"/>
  <c r="E38" i="2" l="1"/>
  <c r="C41" i="2" l="1"/>
  <c r="C43" i="2" s="1"/>
  <c r="E4" i="3" s="1"/>
  <c r="E38" i="3" l="1"/>
  <c r="C41" i="3" s="1"/>
  <c r="C43" i="3" s="1"/>
  <c r="E4" i="4" s="1"/>
  <c r="C42" i="32"/>
  <c r="E38" i="4" l="1"/>
  <c r="C41" i="4" l="1"/>
  <c r="C43" i="4" s="1"/>
  <c r="E4" i="5" s="1"/>
  <c r="E38" i="5" l="1"/>
  <c r="C41" i="5" l="1"/>
  <c r="C43" i="5" s="1"/>
  <c r="E4" i="6" s="1"/>
  <c r="E38" i="6" l="1"/>
  <c r="C41" i="6" l="1"/>
  <c r="C43" i="6" s="1"/>
  <c r="E4" i="7" s="1"/>
  <c r="E38" i="7" l="1"/>
  <c r="C41" i="7" l="1"/>
  <c r="C43" i="7" s="1"/>
  <c r="E4" i="8" s="1"/>
  <c r="E38" i="8" l="1"/>
  <c r="C41" i="8" l="1"/>
  <c r="C43" i="8" s="1"/>
  <c r="E4" i="9" s="1"/>
  <c r="E38" i="9" l="1"/>
  <c r="C41" i="9" l="1"/>
  <c r="C43" i="9" s="1"/>
  <c r="E4" i="10" s="1"/>
  <c r="E38" i="10" l="1"/>
  <c r="C41" i="10" l="1"/>
  <c r="C43" i="10" s="1"/>
  <c r="E4" i="12" s="1"/>
  <c r="E38" i="12" l="1"/>
  <c r="C41" i="12" l="1"/>
  <c r="C43" i="12" s="1"/>
  <c r="E4" i="11" s="1"/>
  <c r="E38" i="11" l="1"/>
  <c r="C41" i="11" l="1"/>
  <c r="C43" i="11" s="1"/>
  <c r="E4" i="13" s="1"/>
  <c r="E38" i="13" l="1"/>
  <c r="C41" i="13" s="1"/>
  <c r="C43" i="13" s="1"/>
  <c r="E4" i="14" s="1"/>
  <c r="E38" i="14" l="1"/>
  <c r="C41" i="14" s="1"/>
  <c r="C43" i="14" s="1"/>
  <c r="E4" i="15" s="1"/>
  <c r="E38" i="15" l="1"/>
  <c r="C41" i="15" s="1"/>
  <c r="C43" i="15" s="1"/>
  <c r="E4" i="16" s="1"/>
  <c r="E38" i="16" l="1"/>
  <c r="C41" i="16" s="1"/>
  <c r="C43" i="16" s="1"/>
  <c r="E4" i="17" s="1"/>
  <c r="E38" i="17" l="1"/>
  <c r="C41" i="17" s="1"/>
  <c r="C43" i="17" s="1"/>
  <c r="E4" i="18" s="1"/>
  <c r="E38" i="18" l="1"/>
  <c r="C41" i="18" s="1"/>
  <c r="C43" i="18" s="1"/>
  <c r="E4" i="19" s="1"/>
  <c r="E38" i="19" l="1"/>
  <c r="C41" i="19" s="1"/>
  <c r="C43" i="19" s="1"/>
  <c r="E4" i="20" s="1"/>
  <c r="E38" i="20" l="1"/>
  <c r="C41" i="20" s="1"/>
  <c r="C43" i="20" s="1"/>
  <c r="E4" i="21" s="1"/>
  <c r="E38" i="21" l="1"/>
  <c r="C41" i="21" s="1"/>
  <c r="C43" i="21" s="1"/>
  <c r="E4" i="22" s="1"/>
  <c r="E38" i="22" l="1"/>
  <c r="C41" i="22" s="1"/>
  <c r="C43" i="22" s="1"/>
  <c r="E4" i="24" s="1"/>
  <c r="E38" i="24" l="1"/>
  <c r="C41" i="24" s="1"/>
  <c r="C43" i="24" s="1"/>
  <c r="E4" i="23" s="1"/>
  <c r="E38" i="23" l="1"/>
  <c r="C41" i="23" s="1"/>
  <c r="C43" i="23" s="1"/>
  <c r="E4" i="25" s="1"/>
  <c r="E38" i="25" l="1"/>
  <c r="C41" i="25" s="1"/>
  <c r="C43" i="25" s="1"/>
  <c r="E4" i="26" s="1"/>
  <c r="E38" i="26" l="1"/>
  <c r="C41" i="26" s="1"/>
  <c r="C43" i="26" s="1"/>
  <c r="E4" i="27" s="1"/>
  <c r="E38" i="27" l="1"/>
  <c r="C41" i="27" s="1"/>
  <c r="C43" i="27" s="1"/>
  <c r="E4" i="28" l="1"/>
  <c r="E38" i="28" s="1"/>
  <c r="C41" i="28" s="1"/>
  <c r="C43" i="28" s="1"/>
  <c r="E4" i="29" l="1"/>
  <c r="E38" i="29" s="1"/>
  <c r="C41" i="29" s="1"/>
  <c r="C43" i="29" s="1"/>
  <c r="E4" i="30" l="1"/>
  <c r="E38" i="30" s="1"/>
  <c r="C41" i="30" s="1"/>
  <c r="C43" i="30" s="1"/>
  <c r="E4" i="33" l="1"/>
  <c r="E38" i="33" s="1"/>
  <c r="C41" i="33" s="1"/>
  <c r="C43" i="33" s="1"/>
</calcChain>
</file>

<file path=xl/sharedStrings.xml><?xml version="1.0" encoding="utf-8"?>
<sst xmlns="http://schemas.openxmlformats.org/spreadsheetml/2006/main" count="2960" uniqueCount="403">
  <si>
    <t>المبلغ</t>
  </si>
  <si>
    <t>الاجمالي</t>
  </si>
  <si>
    <t>اجمالى مصروفات</t>
  </si>
  <si>
    <t>اجمالى الايرادات</t>
  </si>
  <si>
    <t>اجمالى المصروفات</t>
  </si>
  <si>
    <t>صافى النقدية</t>
  </si>
  <si>
    <t xml:space="preserve"> </t>
  </si>
  <si>
    <t>سلف</t>
  </si>
  <si>
    <t>خامات</t>
  </si>
  <si>
    <t>رواتب</t>
  </si>
  <si>
    <t>نقل</t>
  </si>
  <si>
    <t>مبيعات الكافيتريا</t>
  </si>
  <si>
    <t>مبيعات الباركينج</t>
  </si>
  <si>
    <t>الأفراح</t>
  </si>
  <si>
    <t>حوافز</t>
  </si>
  <si>
    <t>تكلفة مبيعات</t>
  </si>
  <si>
    <t>تحويل فودافون كاش (خزينة م/صلاح )</t>
  </si>
  <si>
    <t>إكراميات</t>
  </si>
  <si>
    <t>مبيعات مطعم</t>
  </si>
  <si>
    <t>مرتجع مبيعات</t>
  </si>
  <si>
    <t>مصاريف نثريه</t>
  </si>
  <si>
    <t>عمولات</t>
  </si>
  <si>
    <t>سيارة</t>
  </si>
  <si>
    <t>متعهدين</t>
  </si>
  <si>
    <t>شركة الرش</t>
  </si>
  <si>
    <t xml:space="preserve">من حساب فرح </t>
  </si>
  <si>
    <t>مبيعات المطعم صباحي</t>
  </si>
  <si>
    <t>مبيعات المطعم مسائي</t>
  </si>
  <si>
    <t>م.تأسيس</t>
  </si>
  <si>
    <t>أجهزه</t>
  </si>
  <si>
    <t>مبيعات الكافيتريا صباحي</t>
  </si>
  <si>
    <t>مبيعات الكافيتريا مسائي</t>
  </si>
  <si>
    <t>مبيعات البار</t>
  </si>
  <si>
    <t>ملاحظات</t>
  </si>
  <si>
    <t>إيجار ماتور سحب مياه حمام السباحه</t>
  </si>
  <si>
    <t>إيجار مولد كهرباء</t>
  </si>
  <si>
    <t>بيان الوارد</t>
  </si>
  <si>
    <t>بيان المنصرف</t>
  </si>
  <si>
    <t>وارد من خزينة م/صلاح</t>
  </si>
  <si>
    <t>وارد من وجبات الأفراح</t>
  </si>
  <si>
    <t>مبيعات الماركت</t>
  </si>
  <si>
    <t>رسوم دخول</t>
  </si>
  <si>
    <t>رسوم الدخول صباحي</t>
  </si>
  <si>
    <t>رسوم الدخول مسائي</t>
  </si>
  <si>
    <t>مستلزمات أفراح</t>
  </si>
  <si>
    <t>منظفات</t>
  </si>
  <si>
    <t>تسوية وجبات خارجية</t>
  </si>
  <si>
    <t>عهد</t>
  </si>
  <si>
    <t>فرح 18/10</t>
  </si>
  <si>
    <t>دعايه وإعلان</t>
  </si>
  <si>
    <t>مصاريف صيانة</t>
  </si>
  <si>
    <t>غرامات</t>
  </si>
  <si>
    <t>30000 وارد من المناره و2000رد سلفة م/صلاح</t>
  </si>
  <si>
    <t>من المناره جروب</t>
  </si>
  <si>
    <t>سرفس كانزات فرح 21/10</t>
  </si>
  <si>
    <t>مستحقات شهور سابقة</t>
  </si>
  <si>
    <t>أمن كاجول</t>
  </si>
  <si>
    <t>مزروعات</t>
  </si>
  <si>
    <t>رد مقدم فرح</t>
  </si>
  <si>
    <t xml:space="preserve">ماقبله رصيد </t>
  </si>
  <si>
    <t>وارد من خزينة المنارة</t>
  </si>
  <si>
    <t>عهدة م. صلاح</t>
  </si>
  <si>
    <t>مبيعات مطعم كورنر</t>
  </si>
  <si>
    <t>مرتجع</t>
  </si>
  <si>
    <t>عهد تحت التسوية</t>
  </si>
  <si>
    <t>عهدة ا. ايهاب الرفاعى</t>
  </si>
  <si>
    <t>28/10/2023</t>
  </si>
  <si>
    <t>خردوات</t>
  </si>
  <si>
    <t>نت وتليفون</t>
  </si>
  <si>
    <t>خصومات</t>
  </si>
  <si>
    <t>مقدم فرح8/12/2023</t>
  </si>
  <si>
    <t>رسوم حكوميه</t>
  </si>
  <si>
    <t>عهدة إيهاب الرفاعي</t>
  </si>
  <si>
    <t>عهدة م/صلاح</t>
  </si>
  <si>
    <t>عهدة ا/محمد عبدالصادق</t>
  </si>
  <si>
    <t>إيجارات</t>
  </si>
  <si>
    <t>13/11/2023</t>
  </si>
  <si>
    <t>الإيرادات</t>
  </si>
  <si>
    <t>المصروفات</t>
  </si>
  <si>
    <t>إجماليات</t>
  </si>
  <si>
    <t>16/11/2023</t>
  </si>
  <si>
    <t>سرفيس</t>
  </si>
  <si>
    <t>ريسبشن / سرفيس</t>
  </si>
  <si>
    <t>شركة بيبسي</t>
  </si>
  <si>
    <t>مبيعات اخري</t>
  </si>
  <si>
    <t>مبيعات منطقة الألعاب</t>
  </si>
  <si>
    <t>نزح خزان الصرف الصحي</t>
  </si>
  <si>
    <t>إيجار منطقة الحرف اليدوية</t>
  </si>
  <si>
    <t xml:space="preserve">ضريبة </t>
  </si>
  <si>
    <t xml:space="preserve">حساب ضريبة 14% علي جروب ا.احمد عافية </t>
  </si>
  <si>
    <t>كهرباء</t>
  </si>
  <si>
    <t xml:space="preserve">الإجمالي </t>
  </si>
  <si>
    <t>18/10/2023</t>
  </si>
  <si>
    <t>عهدة  . م .صلاح (اكراميات كهرباء) 5000</t>
  </si>
  <si>
    <t xml:space="preserve">عهدة المحاسب القانوني(يوسف جمال)5000  </t>
  </si>
  <si>
    <t xml:space="preserve">500  عهدة (كارم محمود )لشراء قطع غيار للثلاجات </t>
  </si>
  <si>
    <t xml:space="preserve">مقدم حجز فرح يوم </t>
  </si>
  <si>
    <t>شراء طحينة خام</t>
  </si>
  <si>
    <t>شراء خضار(مرفق بيات)</t>
  </si>
  <si>
    <t>حساب عامل كاجول سرفيس بعلم ا. محمد عبد الصادق</t>
  </si>
  <si>
    <t>حساب فاتورة بقالة بتاريخ 23/12</t>
  </si>
  <si>
    <t xml:space="preserve">حساب نقل فاتورة البقالة </t>
  </si>
  <si>
    <t>شراء عدد 2 سماعة +جى ام</t>
  </si>
  <si>
    <t>رد عهدة م/صلاح</t>
  </si>
  <si>
    <t>حجز رحلات</t>
  </si>
  <si>
    <t>مقدم حجز رحلات نصف العام (مستشفيات الهلال برمسيس)</t>
  </si>
  <si>
    <t xml:space="preserve">مقدم فرح 2024-02-01 تم الدفع مكتب المنارة بمعرفة الحاج احمد </t>
  </si>
  <si>
    <t xml:space="preserve">شراء فيشرات بلاستيك للكهربائى </t>
  </si>
  <si>
    <t>حساب شراء خضار (مرفق بيان)</t>
  </si>
  <si>
    <t xml:space="preserve">حساب شراء عدد 38ك دقيق بلدى </t>
  </si>
  <si>
    <t>شاى للعمال</t>
  </si>
  <si>
    <t>شراء مواد نظافة (مناديل ++خلطة صابون )</t>
  </si>
  <si>
    <t xml:space="preserve">شراء صابون سائل </t>
  </si>
  <si>
    <t xml:space="preserve">حساب ايجار سيارة الموظفين عن شهر ديسمبر </t>
  </si>
  <si>
    <t>شراء 5ك مش+2ك لبن رايب</t>
  </si>
  <si>
    <t xml:space="preserve">تغيير عدد 5 اسطوانات غاز </t>
  </si>
  <si>
    <t xml:space="preserve">من حساب فرح  </t>
  </si>
  <si>
    <t>مقدم حجز فرح يوم 1/2/2024</t>
  </si>
  <si>
    <t>مسحوبات الحاج / احمد كشري</t>
  </si>
  <si>
    <t>ايجار القرية اشهر 8//9//10//11</t>
  </si>
  <si>
    <t>شراء لزق لشريط الاضاءة الليد</t>
  </si>
  <si>
    <t>فاتورة خامات سباكة بمعرفة ا. محمد عبد الصادق</t>
  </si>
  <si>
    <t xml:space="preserve">حساب سيارة نقل سراميك الدور العلوى </t>
  </si>
  <si>
    <t xml:space="preserve">حساب نزح خزان الصرف الصحى </t>
  </si>
  <si>
    <t>حساب مجموعة غداء(1)2300+مجموعة غداء (2)1095</t>
  </si>
  <si>
    <t xml:space="preserve">عمولة ا. احمد عبد الكريم عن مجموعة غداء اليوم </t>
  </si>
  <si>
    <t>من حساب شركة الرش متبقى 1000</t>
  </si>
  <si>
    <t>شراء عدد 10 شوال فحم</t>
  </si>
  <si>
    <t>مقدم حجز فرح يوم 10/5/2024</t>
  </si>
  <si>
    <t>مقدم حجز فرح يوم 8/5/2024</t>
  </si>
  <si>
    <t>مجموعة غداء ا/كامل راف الله8350+مجموعة غداء زياد2310</t>
  </si>
  <si>
    <t>اكرامية عمال الالمونتيال</t>
  </si>
  <si>
    <t>شراء خامات للالمونتال</t>
  </si>
  <si>
    <t>من حساب عرفةالكهربائى</t>
  </si>
  <si>
    <t>شراء ارز + استريتش</t>
  </si>
  <si>
    <t xml:space="preserve">عمولة ا. كمال راف الله عن مجموعة اليوم </t>
  </si>
  <si>
    <t xml:space="preserve">حساب فرد التنورة </t>
  </si>
  <si>
    <t>حساب فرقة المزمار</t>
  </si>
  <si>
    <t>نقل فاتورة البقالة</t>
  </si>
  <si>
    <t xml:space="preserve">حساب فنى تركيب طبق دش </t>
  </si>
  <si>
    <t>حساب ايجار معدات كنس حمام السباحة 5 ايام</t>
  </si>
  <si>
    <t xml:space="preserve">شراء بيض+مناديل + خضار </t>
  </si>
  <si>
    <t xml:space="preserve">باقى حساب شركة الرش عن شهر ديسمبر </t>
  </si>
  <si>
    <t xml:space="preserve">سلفة ايهاب احمد عبد الحميد تخصم من راتب يناير </t>
  </si>
  <si>
    <t xml:space="preserve">شراء نسكافية +شاى اخضر + ينسون </t>
  </si>
  <si>
    <t xml:space="preserve">شراء خضار </t>
  </si>
  <si>
    <t xml:space="preserve">شراء مواد نظافة </t>
  </si>
  <si>
    <t>حساب مورد خضار حتى يوم 6/1</t>
  </si>
  <si>
    <t>بنزين سيارة م. صلاح</t>
  </si>
  <si>
    <t>مصروفات نثرية (كارتة)</t>
  </si>
  <si>
    <t>شراء 18 ك جبنة بيضاء</t>
  </si>
  <si>
    <t>شراء مقص فراخ</t>
  </si>
  <si>
    <t>حساب سيارة نقل فرن كون دكشن للقاهرة</t>
  </si>
  <si>
    <t>من مرتبات شهر ديسمبر من اجمالى (94500)</t>
  </si>
  <si>
    <t>تصليح كاوتش سيارة م. صلاح</t>
  </si>
  <si>
    <t xml:space="preserve">اكرامية عمال رفع القمامة </t>
  </si>
  <si>
    <t xml:space="preserve">حساب نقل فاتورة بقالة </t>
  </si>
  <si>
    <t>سلفة فارس محمد عبد الصادق تخصم من راتب يناير</t>
  </si>
  <si>
    <t xml:space="preserve">سلفة عبد الرحمن سمير تخصم من راتب يناير </t>
  </si>
  <si>
    <t xml:space="preserve">حساب تغيير عدد 5 اسطوانة غاز </t>
  </si>
  <si>
    <t>شراء خضار</t>
  </si>
  <si>
    <t>حساب ا. عاليه سوشيال مديا</t>
  </si>
  <si>
    <t>تجديد باقة انترنت القرية</t>
  </si>
  <si>
    <t>بنزين وزيت سيارة م. صلاح</t>
  </si>
  <si>
    <t>ايجار شقة الموظفين بشكشوك عن شهر ديسمبر</t>
  </si>
  <si>
    <t xml:space="preserve">حساب شراء 20 ك لحمة </t>
  </si>
  <si>
    <t>حساب فاتورة مجمدات (الرومانى)</t>
  </si>
  <si>
    <t>من حساب منجدانى كراسى المطعم</t>
  </si>
  <si>
    <t>فاتورة بقالة للتصوير ( عرفة اخوان)</t>
  </si>
  <si>
    <t>حساب نزح خزان الصرف الصحى</t>
  </si>
  <si>
    <t>شراء شاى للعمال</t>
  </si>
  <si>
    <t>رد من عهدة م. صلاح</t>
  </si>
  <si>
    <t>اكرامية محضر المحكمة</t>
  </si>
  <si>
    <t xml:space="preserve">من حساب منجدانى كراسى المطعم </t>
  </si>
  <si>
    <t>من حساب توريد اسماك</t>
  </si>
  <si>
    <t>حساب شراء 10 شوال فحم</t>
  </si>
  <si>
    <t>من حساب مورد بقالة (عمرو جمال)</t>
  </si>
  <si>
    <t xml:space="preserve">حساب عزاقة رمل للنجيلة </t>
  </si>
  <si>
    <t>مقدم حجز فرح يوم 12/7/2024</t>
  </si>
  <si>
    <t>مقدم حجز فرح يوم</t>
  </si>
  <si>
    <t xml:space="preserve">حساب تصفية مصطفى موسى بمعرفة م. صلاح ومستر ايهاب </t>
  </si>
  <si>
    <t>حساب عامل نظافة 4 ايام</t>
  </si>
  <si>
    <t>شراء اكياس رابش</t>
  </si>
  <si>
    <t>شراء 4 بالتة مشربات بارده</t>
  </si>
  <si>
    <t>شراء مواد نظافة</t>
  </si>
  <si>
    <t>شراء مسامير + زويات لكراسى المعم</t>
  </si>
  <si>
    <t>شراء 2 ك شاى سايب</t>
  </si>
  <si>
    <t>شراء 2 ريسيفر +2 عدسة دش + مصنعية تركيب</t>
  </si>
  <si>
    <t xml:space="preserve">سلفة احمد سليمان تخصم من راتب يناير </t>
  </si>
  <si>
    <t>قيمة غرامة مخالفات سيارة م. صلاح</t>
  </si>
  <si>
    <t>غسيل سيارة م. صلاح</t>
  </si>
  <si>
    <t xml:space="preserve">شراء اجندة حجوزات الافراح+ مشترك كهرباء </t>
  </si>
  <si>
    <t>رد من عهدة ا. ايهاب الرفاعى</t>
  </si>
  <si>
    <t>اكرامية تخليص اجراءات شهرين 11//12 بمعرفة مستر ايهاب (متبقى من العهدة 11000)</t>
  </si>
  <si>
    <t xml:space="preserve">شراء بن +بن اسبرسو+سحلب+نسكافية </t>
  </si>
  <si>
    <t>شراء 4ك كيماوى للمزروعات</t>
  </si>
  <si>
    <t>راتب ايمن مفرح عن شهر ديسمبر (باقى رواتب 16000)</t>
  </si>
  <si>
    <t>مقدم حجز فرح يوم 15/4/2024</t>
  </si>
  <si>
    <t xml:space="preserve">باقي حساب فرح  فرح </t>
  </si>
  <si>
    <t xml:space="preserve">           </t>
  </si>
  <si>
    <t xml:space="preserve">شراء زيت طهى </t>
  </si>
  <si>
    <t>شراء زيت فاتورة (قلى) 19 لتر</t>
  </si>
  <si>
    <t>من حساب عبدالناصر السباك متبقى (5800)بمعرفة ا. محمد عبد الصادق</t>
  </si>
  <si>
    <t>حساب فاتورة خامات سباكة بمعرفة ا. محمد عبد الصادق</t>
  </si>
  <si>
    <t>شراء حجارة للخزينة</t>
  </si>
  <si>
    <t xml:space="preserve">شراء جبنة سلايز برجر للتصوير </t>
  </si>
  <si>
    <t xml:space="preserve">من حساب مورد لحوم ضانى </t>
  </si>
  <si>
    <t>شراء عيش برجر للتصوير</t>
  </si>
  <si>
    <t xml:space="preserve">سلفة محمد حسين عمار تخصم من راتب يناير </t>
  </si>
  <si>
    <t xml:space="preserve">سلفة شوقى غريب تخصم من راتب يناير </t>
  </si>
  <si>
    <t xml:space="preserve">سلفة محمد احمد جمعة تخصم من راتب يناير </t>
  </si>
  <si>
    <t xml:space="preserve">شراء بسكوتات للفطير للتصوير </t>
  </si>
  <si>
    <t xml:space="preserve">من حساب توريد خضار </t>
  </si>
  <si>
    <t>راتب شيف سامح عن شهر ديسمبر باقى رواتب (10000)</t>
  </si>
  <si>
    <t xml:space="preserve">حساب مسؤلى التسويق والسوشيال مديا </t>
  </si>
  <si>
    <t>قيمة تصفية حسابات بون بون بتاريخ 2024-01-02</t>
  </si>
  <si>
    <t xml:space="preserve">من حساب توريد خبز+مواد غذائية </t>
  </si>
  <si>
    <t xml:space="preserve">حساب شراء خضار للتصوير </t>
  </si>
  <si>
    <t>سلفة محمد شرف صالح تخصم من راتب يناير 2024</t>
  </si>
  <si>
    <t>سلفة محمد حسين عمار تخصم من راتب يناير 2024</t>
  </si>
  <si>
    <t>سلفة احمد عبد الكريم تخصم من راتب يناير 2024</t>
  </si>
  <si>
    <t>حساب تصفية محمد على فتحى باجر كامل (بمعرفة مستر ايهاب الرفاعى )</t>
  </si>
  <si>
    <t xml:space="preserve">حساب شراء مسامير + غراء لطبالى الخيم </t>
  </si>
  <si>
    <t>رد من عهدة م. صلاح الظابط</t>
  </si>
  <si>
    <t xml:space="preserve">شراء اندومى </t>
  </si>
  <si>
    <t>حساب نقل كراسى المطعم</t>
  </si>
  <si>
    <t>سلفة محمد ميزار تخصم من راتب يناير</t>
  </si>
  <si>
    <t>حساب فقرة التنوره للجروبات</t>
  </si>
  <si>
    <t xml:space="preserve">حساب فاتورة مشتريات بقالة </t>
  </si>
  <si>
    <t>باقى حساب تصليح وصيانة الابواب الالمونتيال</t>
  </si>
  <si>
    <t>حساب تصفية عبدالله محمود عن شهر يناير</t>
  </si>
  <si>
    <t>حساب تغيير عدد 4 اسطوانات غاز *200ج</t>
  </si>
  <si>
    <t>اكرامية عمال رفع القمامة من القرية</t>
  </si>
  <si>
    <t xml:space="preserve">من حساب توريد اسماك </t>
  </si>
  <si>
    <t xml:space="preserve">حساب فرقة مزمار استقبال الجروبات </t>
  </si>
  <si>
    <t xml:space="preserve">عمولة ا. روبى مكاوى عن جروب امس   </t>
  </si>
  <si>
    <t>شراء 5ك مش</t>
  </si>
  <si>
    <t xml:space="preserve">من ايجار سيارة م. صلاح عن شهر يناير </t>
  </si>
  <si>
    <t>حساب عمال تنزيل كراسى المطعم</t>
  </si>
  <si>
    <t xml:space="preserve">حساب مطرب مجموعات اليوم </t>
  </si>
  <si>
    <t>عمولة ا. محمد عبد الصادق عن جروب اليوم</t>
  </si>
  <si>
    <t xml:space="preserve">سلفة محمد احمد عبد الصادق تخصم من راتب يناير </t>
  </si>
  <si>
    <t xml:space="preserve">باقى راتب ام. ايهاب الرفاعى عن شهر ديسمبر </t>
  </si>
  <si>
    <t>من حساب توريد طيور (محمد ناصر)</t>
  </si>
  <si>
    <t>مقدم حجز فرح يوم 7/11/2024</t>
  </si>
  <si>
    <t xml:space="preserve"> حساب فرح 1/2/2024</t>
  </si>
  <si>
    <t>مقدم حجز فرح يوم 25/4/2024</t>
  </si>
  <si>
    <t>مقدم حجز فرح يوم 27/4/2024</t>
  </si>
  <si>
    <t>مقدم حجز فرح يوم 1/7/2024</t>
  </si>
  <si>
    <t>حساب مجموعة ا. كمال راف الله//حساب مجموعة وليد حرك</t>
  </si>
  <si>
    <t>شراء 50 بالتة مشروب ماكسى</t>
  </si>
  <si>
    <t>من حساب شراء 20 شوال فحم متبقى (1800)</t>
  </si>
  <si>
    <t xml:space="preserve">حساب فقرة تنورة جروبات اليوم </t>
  </si>
  <si>
    <t>من حساب شركة مكافحة الحشرات عن شهر يناير متبقى (2000)</t>
  </si>
  <si>
    <t xml:space="preserve">عمولة ا. احمد عبد الكريم عن جروب اليوم </t>
  </si>
  <si>
    <t xml:space="preserve">عمولة ا. ياسر عوض عن جروب اليوم </t>
  </si>
  <si>
    <t xml:space="preserve">حساب ا. طه مسؤل it </t>
  </si>
  <si>
    <t xml:space="preserve">سلفة تخصم من راتب ا. ياسر عوض عن شهر يناير </t>
  </si>
  <si>
    <t>جروب ا/ياسر6620+جروب ااحمد عبدالحكيم3680</t>
  </si>
  <si>
    <t>مستلزمات نظافة</t>
  </si>
  <si>
    <t>شراء ردة +ديتول</t>
  </si>
  <si>
    <t xml:space="preserve">سلفة عمرو فرزى تخصم من راتب يناير </t>
  </si>
  <si>
    <t xml:space="preserve">من حساب عمرو جمال مورد بقالة </t>
  </si>
  <si>
    <t>شراء شاى + نسكافية</t>
  </si>
  <si>
    <t>من حساب شراء 2 مروحة ثلاجة +اسطوانة فريون</t>
  </si>
  <si>
    <t xml:space="preserve">حساب نقل طلبية بقالة </t>
  </si>
  <si>
    <t xml:space="preserve">حساب سيارة نقل تربيزات المطعم </t>
  </si>
  <si>
    <t xml:space="preserve">حساب توكتوك نقل خضار </t>
  </si>
  <si>
    <t>حساب بون بون</t>
  </si>
  <si>
    <t xml:space="preserve">حساب تصفية محمد عبد الكريم عن شهر يناير </t>
  </si>
  <si>
    <t>حساب ايجار معدات كنس حمام السباحة</t>
  </si>
  <si>
    <t>من حساب تصفية محمد حرب عن شهر يناير متبقى 4000</t>
  </si>
  <si>
    <t xml:space="preserve">مستلزمات نظافة </t>
  </si>
  <si>
    <t>من حساب فرح1/2/2024</t>
  </si>
  <si>
    <t>مقدم حجز فرح يوم 26/4/2024</t>
  </si>
  <si>
    <t>مستشفيات الهلال</t>
  </si>
  <si>
    <t xml:space="preserve">سلفة محمد شرف تخصم من راتب يناير </t>
  </si>
  <si>
    <t>سلفة محمد طرفاية تخصم من راتب يناير (تعيين جديد)</t>
  </si>
  <si>
    <t xml:space="preserve">من راتب ا. ايهاب الرفاعى عن شهر ديسمبر بمعرفة م. صلاح </t>
  </si>
  <si>
    <t>اسلفة ايهاب احمد عبد الحميد تخصم من راتب يناير 2024</t>
  </si>
  <si>
    <t xml:space="preserve">تجديد انترنت القرية </t>
  </si>
  <si>
    <t xml:space="preserve">شراء وجاء شواية </t>
  </si>
  <si>
    <t>تحويل الى م. صلاح (فودافون كاش )</t>
  </si>
  <si>
    <t>ايجار شقة الموظفين عن شهر يناير 2024</t>
  </si>
  <si>
    <t xml:space="preserve">خامات سباكة + المصنعية بعلم ا. محمد عبد الصادق </t>
  </si>
  <si>
    <t xml:space="preserve">سلفة صايم عيد تخصم من راتب يناير </t>
  </si>
  <si>
    <t xml:space="preserve">حساب تغيير 3 اسطوانات غاز </t>
  </si>
  <si>
    <t xml:space="preserve">باقى حساب تصفية محمد حرب عن شهر يناير </t>
  </si>
  <si>
    <t>عهدة إيهاب احمد عبدالحميد صيانة سيارة1000</t>
  </si>
  <si>
    <t>23/1/2024</t>
  </si>
  <si>
    <t>تحويل فودافون كاش لم/صلاح</t>
  </si>
  <si>
    <t>مقدم حجز فرح يوم 23-5-2024</t>
  </si>
  <si>
    <t>رحلات الحاج حسن البساطي</t>
  </si>
  <si>
    <t>مقدم حجز فرح يوم 16-6-2024</t>
  </si>
  <si>
    <t>شراء كانز بريل + فيروز +عصير باكت</t>
  </si>
  <si>
    <t>اجرة نقل كانزات</t>
  </si>
  <si>
    <t xml:space="preserve">شراء 29.5 ك زيت قلى </t>
  </si>
  <si>
    <t>اجرة نقل الزيت</t>
  </si>
  <si>
    <t>من حساب توريد مواد بقالة (عبد الرحمن الشريف)</t>
  </si>
  <si>
    <t xml:space="preserve">اجرة نقل فاتورة البقالة </t>
  </si>
  <si>
    <t xml:space="preserve">من حساب توريد لحوم ضانى </t>
  </si>
  <si>
    <t xml:space="preserve">حساب شراء مواد نظافة </t>
  </si>
  <si>
    <t>حساب سيارة الموظفين من تاريخ 2024-01-01 الى 2024-01-15</t>
  </si>
  <si>
    <t xml:space="preserve">حساب فاتورة مجمدات + فاتورة بيك اب +بن </t>
  </si>
  <si>
    <t>سلفة احمد سليمان تخصم من راتب يناير 2024</t>
  </si>
  <si>
    <t xml:space="preserve">من حساب شراء كراسى للقاعة </t>
  </si>
  <si>
    <t>من حساب توريد خضار (ام يوسف)</t>
  </si>
  <si>
    <t>شراء شاى +بن+كركدية +ينسون</t>
  </si>
  <si>
    <t xml:space="preserve">من حساب صيانة الثلاجات </t>
  </si>
  <si>
    <t xml:space="preserve">حساب شراء 30 ك مش </t>
  </si>
  <si>
    <t>مقدم حجز فرح يوم 13/7/2024</t>
  </si>
  <si>
    <t>20000جروب البريد+6405جروب الكنيسه+18845جروب حسن البساطي+23020جروب القصر العيني</t>
  </si>
  <si>
    <t xml:space="preserve">حساب فرقة مزمار </t>
  </si>
  <si>
    <t xml:space="preserve">حساب تصفية بسام ابراهيم معوض عن شهر يناير </t>
  </si>
  <si>
    <t xml:space="preserve">حساب فقرة التنورة </t>
  </si>
  <si>
    <t xml:space="preserve">حساب فرقة الفنون الشعبية </t>
  </si>
  <si>
    <t xml:space="preserve">حساب سيارة نقل الوجاء + فرن من القاهرة </t>
  </si>
  <si>
    <t>جارى شريك ليد م. صلاح</t>
  </si>
  <si>
    <t>يومية عامل كاجول استيوارد</t>
  </si>
  <si>
    <t xml:space="preserve">عمولة الحاج حسن البساطى عن جروبات اليوم </t>
  </si>
  <si>
    <t xml:space="preserve">عمولة ا. احمد عبد الكريم عن جروبات اليوم </t>
  </si>
  <si>
    <t>حساب عدد 9 افراد كاجول سرفيس بمعرفة ا. محمد عبد الصادق</t>
  </si>
  <si>
    <t xml:space="preserve">شراء مدخة لوجاء الشواية </t>
  </si>
  <si>
    <t xml:space="preserve">حساب نقل المدخنة </t>
  </si>
  <si>
    <t xml:space="preserve">حساب كسح خزتن الصرف الصحى </t>
  </si>
  <si>
    <t>حساب تصوير درون (تسويق)</t>
  </si>
  <si>
    <t>ادوات مكتبية (ورق + دبابيس + اقلام)</t>
  </si>
  <si>
    <t>مسحوبات المهندس صلاح</t>
  </si>
  <si>
    <t>14260جروب وليد حرك+12440جروب الاهرام+3680جروب أحمدعبدالكريم+8005جروب م/نيفين+2800جروب صبري</t>
  </si>
  <si>
    <t>من حساب توريد بقالة ( عمرو جمال اسماعيل )</t>
  </si>
  <si>
    <t xml:space="preserve">حساب نقل طلبية البقالة </t>
  </si>
  <si>
    <t>حساب توريد خبز (حسين)</t>
  </si>
  <si>
    <t xml:space="preserve">حساب جرار رمل كبير + ساعة لودر </t>
  </si>
  <si>
    <t xml:space="preserve">حساب عامل استيوارد </t>
  </si>
  <si>
    <t>شراء 20 ك مش</t>
  </si>
  <si>
    <t xml:space="preserve">عمولة ا. احمد عبدالكريم عن جروب اليوم </t>
  </si>
  <si>
    <t>من حساب توريد مواد بقالة ( عبد الرحمن الشريف)</t>
  </si>
  <si>
    <t xml:space="preserve">عمولة ا.محمد عبد الصادق عن جروبات اليوم </t>
  </si>
  <si>
    <t>حساب عدد 4 افراد كاجول بمعرفة ا. محمد عبد الصادق</t>
  </si>
  <si>
    <t xml:space="preserve">ايجار اطباق سلطات </t>
  </si>
  <si>
    <t xml:space="preserve">عهدة شراء كراسى القاعة </t>
  </si>
  <si>
    <t xml:space="preserve">حساب تغيير عدد 2 اسطوانة غاز </t>
  </si>
  <si>
    <t>حساب فرقة مزمار استقبال الجروبات</t>
  </si>
  <si>
    <t>رد مقدم فرح8/5/2024</t>
  </si>
  <si>
    <t>مقدم حجز فرح يوم 18/7/2024</t>
  </si>
  <si>
    <t xml:space="preserve">شراء فيشرات </t>
  </si>
  <si>
    <t xml:space="preserve">حساب شراء قطع غيار صيانة الثلاجات </t>
  </si>
  <si>
    <t>من حساب توريد فراخ ( محمد ناصر )</t>
  </si>
  <si>
    <t xml:space="preserve">من حساب توريد فحم </t>
  </si>
  <si>
    <t>حساب شراء بستلة بلاستيك</t>
  </si>
  <si>
    <t xml:space="preserve">حساب شراء مستلزمات لمهندس الاى تى </t>
  </si>
  <si>
    <t>سلفة حمدى عوض تخصم من راتب يناير</t>
  </si>
  <si>
    <t xml:space="preserve">سلفة علاء حمدى عوض تخصم من راتب يناير </t>
  </si>
  <si>
    <t>عمولة ا. كمال راف الله عن جروب يوم 2024-.1-19</t>
  </si>
  <si>
    <t xml:space="preserve">حساب شراء 40 ك لحم عجالى </t>
  </si>
  <si>
    <t xml:space="preserve">حساب تغيير زيت سيارة م. صلاح </t>
  </si>
  <si>
    <t xml:space="preserve">من حساب شراء كراسى القاعة </t>
  </si>
  <si>
    <t>عمولة ا. احمد عبد الكريم عن جروبات اليوم</t>
  </si>
  <si>
    <t>حساب 5 افراد كاجول سرفيس بمعرفة ا. محمد عبد الصادق</t>
  </si>
  <si>
    <t>حساب شراء مواد نظافة</t>
  </si>
  <si>
    <t>عمولة صبرى عن جروب يوم 2024-01-25</t>
  </si>
  <si>
    <t>سلفة ميرنا ماجد تخصم من راتب يناير 2024</t>
  </si>
  <si>
    <t>شراء مسحوق غسيل</t>
  </si>
  <si>
    <t>اجرة تريسكل نقل طلبات الماركت</t>
  </si>
  <si>
    <t xml:space="preserve">تكعيب دفتر الامن </t>
  </si>
  <si>
    <t>سلفة ياسر عوض تخصم من راتب يناير 2024</t>
  </si>
  <si>
    <t xml:space="preserve">شراء مسامير + غراء +علبة تهوية للشواية </t>
  </si>
  <si>
    <t>حساب سن سكاكين المطبخ</t>
  </si>
  <si>
    <t>من حساب سيد النجار</t>
  </si>
  <si>
    <t xml:space="preserve">حساب تصفية هانى حسين عن شهر يناير </t>
  </si>
  <si>
    <t>باقى حساب توريد مواد بيك اب</t>
  </si>
  <si>
    <t xml:space="preserve">من راتب مستر ايهاب عن شهر ديسمبر </t>
  </si>
  <si>
    <t>مقدم حجز فرح يوم 8/2/2024</t>
  </si>
  <si>
    <t>7775جروبم/أمل+3500جروب م/عز+4900جروب م/رشا+12350جروب ا/كمال+9200جروب م/نيفين</t>
  </si>
  <si>
    <t>مقدم حجز رحلة م/سحر خلال شهر فبراير</t>
  </si>
  <si>
    <t>مقدم حجز فرح يوم 4/7/2024</t>
  </si>
  <si>
    <t>مقدم حجز فرح يوم 18/4/2024</t>
  </si>
  <si>
    <t>جروب ا/محمد عبدالصادق</t>
  </si>
  <si>
    <t>مقدم حجز فرح يوم 12/4/2024</t>
  </si>
  <si>
    <t>مسشتر إيهاب</t>
  </si>
  <si>
    <t>بنزين سيارة م/صلاح</t>
  </si>
  <si>
    <t>من حساب صيانة الطابعه</t>
  </si>
  <si>
    <t>من حساب كراسي وترابيزات القاعة</t>
  </si>
  <si>
    <t>من حساب توريد طيور</t>
  </si>
  <si>
    <t>من حساب توريد أسماك</t>
  </si>
  <si>
    <t>حساب جروب فطار وغداء اليوم</t>
  </si>
  <si>
    <t>مقدم حجز فرح يوم 27/6/2024</t>
  </si>
  <si>
    <t>مقدم حجز فرح يوم 28/6/2024</t>
  </si>
  <si>
    <t>من حساب توريد خضار</t>
  </si>
  <si>
    <t>شراء ديتول</t>
  </si>
  <si>
    <t>حساب فرقة مزمار استقبال الجروب</t>
  </si>
  <si>
    <t>شراء مسامير+صنفرة</t>
  </si>
  <si>
    <t>شراء 10ك مش</t>
  </si>
  <si>
    <t xml:space="preserve">حساب شراء 10 مواسير +3 كوع للمدخنة </t>
  </si>
  <si>
    <t xml:space="preserve">عمولة ا. محمد عبد الصادق عن جروب اليوم </t>
  </si>
  <si>
    <t>عمولة ا. محمد عبد الصادق عن جروب  يوم 30</t>
  </si>
  <si>
    <t>حسا تغيير عدد4 اسطوانات غاز صغير</t>
  </si>
  <si>
    <t>من حساب توريد مواد غذائية (عبد الرحمن)</t>
  </si>
  <si>
    <t xml:space="preserve">شراء شاى </t>
  </si>
  <si>
    <t xml:space="preserve">حساب 5 بالتة كانز </t>
  </si>
  <si>
    <t>شراء نسكافية +كوفى مكس+بن اسبرسو+حليب</t>
  </si>
  <si>
    <t xml:space="preserve">شراء 1 لفة سلك </t>
  </si>
  <si>
    <t>سلفة شوقى غريب تخصم من راتب يناير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</si>
</sst>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-&quot;ج.م.‏&quot;\ * #,##0.00_-;_-&quot;ج.م.‏&quot;\ * #,##0.00\-;_-&quot;ج.م.‏&quot;\ * &quot;-&quot;??_-;_-@_-"/>
    <numFmt numFmtId="165" formatCode="_(* #,##0.0_);_(* \(#,##0.0\);_(* &quot;-&quot;??_);_(@_)"/>
    <numFmt numFmtId="166" formatCode="[$-1010000]d/m/yyyy;@"/>
    <numFmt numFmtId="167" formatCode="_(* #,##0.0_);_(* \(#,##0.0\);_(* &quot;-&quot;?_);_(@_)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charset val="178"/>
      <scheme val="minor"/>
    </font>
    <font>
      <b/>
      <sz val="16"/>
      <color theme="1"/>
      <name val="Aptos"/>
      <family val="2"/>
      <charset val="178"/>
    </font>
    <font>
      <b/>
      <sz val="14"/>
      <color theme="1"/>
      <name val="Aptos"/>
      <family val="2"/>
      <charset val="178"/>
    </font>
    <font>
      <b/>
      <u/>
      <sz val="16"/>
      <color theme="1"/>
      <name val="Calibri"/>
      <family val="2"/>
      <scheme val="minor"/>
    </font>
    <font>
      <b/>
      <u/>
      <sz val="16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charset val="178"/>
      <scheme val="minor"/>
    </font>
    <font>
      <b/>
      <sz val="12"/>
      <color indexed="8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8"/>
      <color indexed="8"/>
      <name val="Calibri"/>
      <family val="2"/>
      <scheme val="minor"/>
    </font>
    <font>
      <b/>
      <sz val="18"/>
      <color indexed="8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1">
    <xf numFmtId="0" fontId="0" fillId="0" borderId="0" xfId="0"/>
    <xf numFmtId="43" fontId="2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0" fillId="0" borderId="0" xfId="0" applyNumberFormat="1"/>
    <xf numFmtId="43" fontId="4" fillId="0" borderId="0" xfId="0" applyNumberFormat="1" applyFont="1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0" fontId="2" fillId="0" borderId="0" xfId="0" applyFont="1"/>
    <xf numFmtId="14" fontId="2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wrapText="1"/>
    </xf>
    <xf numFmtId="14" fontId="6" fillId="0" borderId="1" xfId="1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0" xfId="0" applyFont="1"/>
    <xf numFmtId="0" fontId="15" fillId="0" borderId="0" xfId="0" applyFont="1"/>
    <xf numFmtId="0" fontId="2" fillId="0" borderId="4" xfId="0" applyFont="1" applyBorder="1" applyAlignment="1">
      <alignment horizontal="center" vertical="center"/>
    </xf>
    <xf numFmtId="43" fontId="2" fillId="0" borderId="9" xfId="1" applyFont="1" applyBorder="1" applyAlignment="1">
      <alignment horizontal="center" vertical="center"/>
    </xf>
    <xf numFmtId="43" fontId="2" fillId="0" borderId="11" xfId="1" applyFont="1" applyBorder="1" applyAlignment="1">
      <alignment horizontal="center" vertical="center"/>
    </xf>
    <xf numFmtId="165" fontId="2" fillId="0" borderId="11" xfId="1" applyNumberFormat="1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43" fontId="16" fillId="0" borderId="8" xfId="1" applyFont="1" applyBorder="1" applyAlignment="1">
      <alignment horizontal="center" vertical="center"/>
    </xf>
    <xf numFmtId="43" fontId="16" fillId="0" borderId="1" xfId="1" applyFont="1" applyBorder="1" applyAlignment="1">
      <alignment horizontal="center" vertical="center"/>
    </xf>
    <xf numFmtId="165" fontId="16" fillId="0" borderId="1" xfId="1" applyNumberFormat="1" applyFont="1" applyBorder="1" applyAlignment="1">
      <alignment vertical="center"/>
    </xf>
    <xf numFmtId="165" fontId="17" fillId="0" borderId="1" xfId="1" applyNumberFormat="1" applyFont="1" applyBorder="1" applyAlignment="1">
      <alignment vertical="center"/>
    </xf>
    <xf numFmtId="43" fontId="17" fillId="0" borderId="8" xfId="1" applyFont="1" applyBorder="1" applyAlignment="1">
      <alignment horizontal="center" vertical="center"/>
    </xf>
    <xf numFmtId="43" fontId="17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8" fillId="0" borderId="3" xfId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14" fontId="8" fillId="0" borderId="1" xfId="1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165" fontId="17" fillId="0" borderId="13" xfId="1" applyNumberFormat="1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43" fontId="16" fillId="0" borderId="11" xfId="1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165" fontId="16" fillId="0" borderId="14" xfId="1" applyNumberFormat="1" applyFont="1" applyBorder="1" applyAlignment="1">
      <alignment vertical="center"/>
    </xf>
    <xf numFmtId="43" fontId="19" fillId="0" borderId="1" xfId="1" applyFont="1" applyBorder="1" applyAlignment="1">
      <alignment horizontal="center" vertical="center"/>
    </xf>
    <xf numFmtId="14" fontId="2" fillId="0" borderId="1" xfId="1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14" fontId="2" fillId="0" borderId="3" xfId="1" applyNumberFormat="1" applyFont="1" applyBorder="1" applyAlignment="1">
      <alignment horizontal="center" vertical="center"/>
    </xf>
    <xf numFmtId="43" fontId="6" fillId="0" borderId="6" xfId="1" applyFont="1" applyBorder="1" applyAlignment="1">
      <alignment horizontal="center" vertical="center" wrapText="1"/>
    </xf>
    <xf numFmtId="14" fontId="6" fillId="0" borderId="3" xfId="1" applyNumberFormat="1" applyFont="1" applyBorder="1" applyAlignment="1">
      <alignment horizontal="center" vertical="center" wrapText="1"/>
    </xf>
    <xf numFmtId="166" fontId="20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0" fillId="0" borderId="1" xfId="0" applyBorder="1"/>
    <xf numFmtId="166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43" fontId="2" fillId="0" borderId="3" xfId="1" applyFont="1" applyBorder="1" applyAlignment="1">
      <alignment horizontal="center" vertical="center"/>
    </xf>
    <xf numFmtId="43" fontId="4" fillId="0" borderId="3" xfId="1" applyFont="1" applyBorder="1" applyAlignment="1">
      <alignment horizontal="center" vertical="center"/>
    </xf>
    <xf numFmtId="43" fontId="6" fillId="0" borderId="3" xfId="1" applyFont="1" applyBorder="1" applyAlignment="1">
      <alignment horizontal="center" vertical="center" wrapText="1"/>
    </xf>
    <xf numFmtId="166" fontId="3" fillId="0" borderId="3" xfId="0" applyNumberFormat="1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/>
    </xf>
    <xf numFmtId="14" fontId="2" fillId="0" borderId="6" xfId="1" applyNumberFormat="1" applyFont="1" applyBorder="1" applyAlignment="1">
      <alignment horizontal="center" vertical="center"/>
    </xf>
    <xf numFmtId="43" fontId="4" fillId="0" borderId="6" xfId="1" applyFont="1" applyBorder="1" applyAlignment="1">
      <alignment horizontal="center" vertical="center"/>
    </xf>
    <xf numFmtId="14" fontId="6" fillId="0" borderId="6" xfId="1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3" fontId="8" fillId="0" borderId="6" xfId="1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/>
    </xf>
    <xf numFmtId="43" fontId="16" fillId="0" borderId="21" xfId="1" applyFont="1" applyBorder="1" applyAlignment="1">
      <alignment horizontal="center" vertical="center"/>
    </xf>
    <xf numFmtId="43" fontId="8" fillId="0" borderId="21" xfId="1" applyFont="1" applyBorder="1" applyAlignment="1">
      <alignment horizontal="center" vertical="center"/>
    </xf>
    <xf numFmtId="43" fontId="8" fillId="0" borderId="23" xfId="1" applyFont="1" applyBorder="1" applyAlignment="1">
      <alignment horizontal="center" vertical="center"/>
    </xf>
    <xf numFmtId="14" fontId="22" fillId="0" borderId="20" xfId="1" applyNumberFormat="1" applyFont="1" applyBorder="1" applyAlignment="1">
      <alignment horizontal="center" vertical="center" wrapText="1"/>
    </xf>
    <xf numFmtId="14" fontId="22" fillId="0" borderId="21" xfId="1" applyNumberFormat="1" applyFont="1" applyBorder="1" applyAlignment="1">
      <alignment horizontal="center" vertical="center" wrapText="1"/>
    </xf>
    <xf numFmtId="43" fontId="22" fillId="0" borderId="21" xfId="1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43" fontId="15" fillId="0" borderId="21" xfId="1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/>
    </xf>
    <xf numFmtId="43" fontId="15" fillId="0" borderId="23" xfId="1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/>
    </xf>
    <xf numFmtId="43" fontId="17" fillId="0" borderId="21" xfId="1" applyFont="1" applyBorder="1" applyAlignment="1">
      <alignment horizontal="center" vertical="center"/>
    </xf>
    <xf numFmtId="43" fontId="15" fillId="0" borderId="21" xfId="1" applyFont="1" applyBorder="1" applyAlignment="1">
      <alignment horizontal="center" vertical="center"/>
    </xf>
    <xf numFmtId="43" fontId="15" fillId="0" borderId="23" xfId="1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7" fontId="0" fillId="0" borderId="0" xfId="0" applyNumberFormat="1"/>
    <xf numFmtId="0" fontId="8" fillId="0" borderId="28" xfId="0" applyFont="1" applyBorder="1" applyAlignment="1">
      <alignment horizontal="center" vertical="center"/>
    </xf>
    <xf numFmtId="14" fontId="22" fillId="0" borderId="29" xfId="1" applyNumberFormat="1" applyFont="1" applyBorder="1" applyAlignment="1">
      <alignment horizontal="center" vertical="center" wrapText="1"/>
    </xf>
    <xf numFmtId="14" fontId="22" fillId="0" borderId="30" xfId="1" applyNumberFormat="1" applyFont="1" applyBorder="1" applyAlignment="1">
      <alignment horizontal="center" vertical="center" wrapText="1"/>
    </xf>
    <xf numFmtId="43" fontId="22" fillId="0" borderId="30" xfId="1" applyFont="1" applyBorder="1" applyAlignment="1">
      <alignment horizontal="center" vertical="center" wrapText="1"/>
    </xf>
    <xf numFmtId="43" fontId="22" fillId="0" borderId="5" xfId="1" applyFont="1" applyBorder="1" applyAlignment="1">
      <alignment horizontal="center" vertical="center" wrapText="1"/>
    </xf>
    <xf numFmtId="43" fontId="22" fillId="0" borderId="0" xfId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43" fontId="15" fillId="0" borderId="0" xfId="1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3" fontId="15" fillId="0" borderId="31" xfId="1" applyFont="1" applyBorder="1" applyAlignment="1">
      <alignment horizontal="center" vertical="center" wrapText="1"/>
    </xf>
    <xf numFmtId="43" fontId="15" fillId="0" borderId="30" xfId="1" applyFont="1" applyBorder="1" applyAlignment="1">
      <alignment horizontal="center" vertical="center" wrapText="1"/>
    </xf>
    <xf numFmtId="43" fontId="15" fillId="0" borderId="5" xfId="1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14" fontId="8" fillId="0" borderId="34" xfId="0" applyNumberFormat="1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14" fontId="8" fillId="0" borderId="16" xfId="0" applyNumberFormat="1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14" fontId="8" fillId="0" borderId="32" xfId="0" applyNumberFormat="1" applyFont="1" applyBorder="1" applyAlignment="1">
      <alignment horizontal="center" vertical="center"/>
    </xf>
    <xf numFmtId="0" fontId="0" fillId="0" borderId="37" xfId="0" applyBorder="1"/>
    <xf numFmtId="0" fontId="0" fillId="0" borderId="38" xfId="0" applyBorder="1"/>
    <xf numFmtId="0" fontId="18" fillId="0" borderId="1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43" fontId="9" fillId="0" borderId="8" xfId="1" applyFont="1" applyBorder="1" applyAlignment="1">
      <alignment horizontal="center" vertical="center"/>
    </xf>
    <xf numFmtId="43" fontId="16" fillId="0" borderId="9" xfId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6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/>
    </xf>
    <xf numFmtId="43" fontId="4" fillId="0" borderId="39" xfId="1" applyFont="1" applyBorder="1" applyAlignment="1">
      <alignment horizontal="center" vertical="center"/>
    </xf>
    <xf numFmtId="43" fontId="4" fillId="0" borderId="40" xfId="1" applyFont="1" applyBorder="1" applyAlignment="1">
      <alignment horizontal="center" vertical="center"/>
    </xf>
    <xf numFmtId="43" fontId="2" fillId="0" borderId="40" xfId="1" applyFont="1" applyBorder="1" applyAlignment="1">
      <alignment horizontal="center" vertical="center"/>
    </xf>
    <xf numFmtId="43" fontId="4" fillId="0" borderId="41" xfId="1" applyFont="1" applyBorder="1" applyAlignment="1">
      <alignment horizontal="center" vertical="center"/>
    </xf>
    <xf numFmtId="166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6" fontId="4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26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14" fontId="2" fillId="0" borderId="1" xfId="1" applyNumberFormat="1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14" fontId="8" fillId="0" borderId="27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65" fontId="17" fillId="0" borderId="1" xfId="1" applyNumberFormat="1" applyFont="1" applyBorder="1" applyAlignment="1">
      <alignment horizontal="center" vertical="center"/>
    </xf>
    <xf numFmtId="165" fontId="2" fillId="0" borderId="1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6" fontId="0" fillId="0" borderId="1" xfId="0" applyNumberForma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14" fontId="2" fillId="0" borderId="1" xfId="1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 wrapText="1"/>
    </xf>
    <xf numFmtId="14" fontId="6" fillId="0" borderId="1" xfId="1" applyNumberFormat="1" applyFont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</cellXfs>
  <cellStyles count="3">
    <cellStyle name="Comma" xfId="1" builtinId="3"/>
    <cellStyle name="Currency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abSelected="1" topLeftCell="A2" zoomScale="71" zoomScaleNormal="71" workbookViewId="0">
      <pane ySplit="2" topLeftCell="A4" activePane="bottomLeft" state="frozen"/>
      <selection activeCell="AU4" sqref="AU4:AU37"/>
      <selection pane="bottomLeft" activeCell="G16" sqref="G16"/>
    </sheetView>
  </sheetViews>
  <sheetFormatPr defaultColWidth="19" defaultRowHeight="15"/>
  <cols>
    <col min="1" max="1" width="45.140625" customWidth="1"/>
    <col min="2" max="2" width="14.5703125" bestFit="1" customWidth="1"/>
    <col min="4" max="4" width="41" bestFit="1" customWidth="1"/>
    <col min="6" max="6" width="82.85546875" bestFit="1" customWidth="1"/>
    <col min="9" max="9" width="26" bestFit="1" customWidth="1"/>
    <col min="31" max="33" width="19" customWidth="1"/>
    <col min="34" max="34" width="28.28515625" bestFit="1" customWidth="1"/>
    <col min="47" max="47" width="27.7109375" bestFit="1" customWidth="1"/>
  </cols>
  <sheetData>
    <row r="1" spans="1:47" ht="15.75" hidden="1" thickBot="1"/>
    <row r="2" spans="1:47" ht="36.75" customHeight="1" thickBot="1">
      <c r="A2" s="169" t="s">
        <v>77</v>
      </c>
      <c r="B2" s="170"/>
      <c r="C2" s="170"/>
      <c r="D2" s="170"/>
      <c r="E2" s="171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0" customFormat="1" ht="63.75" thickBot="1">
      <c r="A3" s="65" t="s">
        <v>33</v>
      </c>
      <c r="B3" s="66" t="s">
        <v>79</v>
      </c>
      <c r="C3" s="164" t="s">
        <v>36</v>
      </c>
      <c r="D3" s="165"/>
      <c r="E3" s="66" t="s">
        <v>0</v>
      </c>
      <c r="F3" s="66" t="s">
        <v>37</v>
      </c>
      <c r="G3" s="66" t="s">
        <v>2</v>
      </c>
      <c r="H3" s="66" t="s">
        <v>9</v>
      </c>
      <c r="I3" s="66" t="s">
        <v>55</v>
      </c>
      <c r="J3" s="66" t="s">
        <v>7</v>
      </c>
      <c r="K3" s="66" t="s">
        <v>14</v>
      </c>
      <c r="L3" s="66" t="s">
        <v>56</v>
      </c>
      <c r="M3" s="66" t="s">
        <v>28</v>
      </c>
      <c r="N3" s="66" t="s">
        <v>8</v>
      </c>
      <c r="O3" s="66" t="s">
        <v>10</v>
      </c>
      <c r="P3" s="66" t="s">
        <v>17</v>
      </c>
      <c r="Q3" s="66" t="s">
        <v>15</v>
      </c>
      <c r="R3" s="67" t="s">
        <v>19</v>
      </c>
      <c r="S3" s="67" t="s">
        <v>16</v>
      </c>
      <c r="T3" s="66" t="s">
        <v>20</v>
      </c>
      <c r="U3" s="66" t="s">
        <v>21</v>
      </c>
      <c r="V3" s="66" t="s">
        <v>22</v>
      </c>
      <c r="W3" s="66" t="s">
        <v>23</v>
      </c>
      <c r="X3" s="66" t="s">
        <v>24</v>
      </c>
      <c r="Y3" s="66" t="s">
        <v>29</v>
      </c>
      <c r="Z3" s="67" t="s">
        <v>34</v>
      </c>
      <c r="AA3" s="66" t="s">
        <v>35</v>
      </c>
      <c r="AB3" s="66" t="s">
        <v>44</v>
      </c>
      <c r="AC3" s="66" t="s">
        <v>45</v>
      </c>
      <c r="AD3" s="66" t="s">
        <v>83</v>
      </c>
      <c r="AE3" s="66" t="s">
        <v>68</v>
      </c>
      <c r="AF3" s="66" t="s">
        <v>72</v>
      </c>
      <c r="AG3" s="66" t="s">
        <v>73</v>
      </c>
      <c r="AH3" s="66" t="s">
        <v>74</v>
      </c>
      <c r="AI3" s="66" t="s">
        <v>47</v>
      </c>
      <c r="AJ3" s="66" t="s">
        <v>51</v>
      </c>
      <c r="AK3" s="66" t="s">
        <v>50</v>
      </c>
      <c r="AL3" s="66" t="s">
        <v>49</v>
      </c>
      <c r="AM3" s="66" t="s">
        <v>57</v>
      </c>
      <c r="AN3" s="66" t="s">
        <v>75</v>
      </c>
      <c r="AO3" s="66" t="s">
        <v>69</v>
      </c>
      <c r="AP3" s="66" t="s">
        <v>71</v>
      </c>
      <c r="AQ3" s="68" t="s">
        <v>86</v>
      </c>
      <c r="AR3" s="68" t="s">
        <v>90</v>
      </c>
      <c r="AS3" s="68" t="s">
        <v>118</v>
      </c>
      <c r="AT3" s="68" t="s">
        <v>268</v>
      </c>
      <c r="AU3" s="68" t="s">
        <v>327</v>
      </c>
    </row>
    <row r="4" spans="1:47" ht="25.5" customHeight="1">
      <c r="A4" s="53"/>
      <c r="B4" s="53"/>
      <c r="C4" s="61"/>
      <c r="D4" s="51" t="s">
        <v>59</v>
      </c>
      <c r="E4" s="62">
        <v>11406</v>
      </c>
      <c r="F4" s="39" t="s">
        <v>103</v>
      </c>
      <c r="G4" s="62">
        <f>SUM(H4:AU4)</f>
        <v>-10000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>
        <v>-10000</v>
      </c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0</v>
      </c>
      <c r="C5" s="166" t="s">
        <v>13</v>
      </c>
      <c r="D5" s="14" t="s">
        <v>96</v>
      </c>
      <c r="E5" s="36"/>
      <c r="F5" s="39" t="s">
        <v>97</v>
      </c>
      <c r="G5" s="62">
        <f t="shared" ref="G5:G37" si="0">SUM(H5:AU5)</f>
        <v>745</v>
      </c>
      <c r="H5" s="36"/>
      <c r="I5" s="36"/>
      <c r="J5" s="36"/>
      <c r="K5" s="36"/>
      <c r="L5" s="36"/>
      <c r="M5" s="36"/>
      <c r="N5" s="36">
        <v>745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25</v>
      </c>
      <c r="E6" s="36"/>
      <c r="F6" s="39" t="s">
        <v>98</v>
      </c>
      <c r="G6" s="62">
        <f t="shared" si="0"/>
        <v>158</v>
      </c>
      <c r="H6" s="36"/>
      <c r="I6" s="36"/>
      <c r="J6" s="36"/>
      <c r="K6" s="36"/>
      <c r="L6" s="36"/>
      <c r="M6" s="36"/>
      <c r="N6" s="36">
        <v>158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39" t="s">
        <v>99</v>
      </c>
      <c r="G7" s="62">
        <f t="shared" si="0"/>
        <v>150</v>
      </c>
      <c r="H7" s="36"/>
      <c r="I7" s="36"/>
      <c r="J7" s="36"/>
      <c r="K7" s="36"/>
      <c r="L7" s="36">
        <v>150</v>
      </c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95</v>
      </c>
      <c r="C8" s="166" t="s">
        <v>11</v>
      </c>
      <c r="D8" s="14" t="s">
        <v>30</v>
      </c>
      <c r="E8" s="36">
        <v>95</v>
      </c>
      <c r="F8" s="39" t="s">
        <v>100</v>
      </c>
      <c r="G8" s="62">
        <f t="shared" si="0"/>
        <v>6185</v>
      </c>
      <c r="H8" s="36"/>
      <c r="I8" s="36"/>
      <c r="J8" s="36"/>
      <c r="K8" s="36"/>
      <c r="L8" s="36"/>
      <c r="M8" s="36"/>
      <c r="N8" s="36">
        <v>6185</v>
      </c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/>
      <c r="F9" s="39" t="s">
        <v>101</v>
      </c>
      <c r="G9" s="62">
        <f t="shared" si="0"/>
        <v>40</v>
      </c>
      <c r="H9" s="36"/>
      <c r="I9" s="36"/>
      <c r="J9" s="36"/>
      <c r="K9" s="36"/>
      <c r="L9" s="36"/>
      <c r="M9" s="36"/>
      <c r="N9" s="36">
        <v>40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39" t="s">
        <v>102</v>
      </c>
      <c r="G10" s="62">
        <f t="shared" si="0"/>
        <v>10200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>
        <v>10200</v>
      </c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77.25" customHeight="1">
      <c r="A11" s="49"/>
      <c r="B11" s="167">
        <f>E11+E12</f>
        <v>0</v>
      </c>
      <c r="C11" s="166" t="s">
        <v>18</v>
      </c>
      <c r="D11" s="14" t="s">
        <v>26</v>
      </c>
      <c r="E11" s="36"/>
      <c r="F11" s="56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7.75" customHeight="1">
      <c r="A12" s="58"/>
      <c r="B12" s="168"/>
      <c r="C12" s="166"/>
      <c r="D12" s="14" t="s">
        <v>27</v>
      </c>
      <c r="E12" s="36"/>
      <c r="F12" s="56"/>
      <c r="G12" s="62">
        <f t="shared" si="0"/>
        <v>0</v>
      </c>
      <c r="H12" s="36"/>
      <c r="I12" s="36"/>
      <c r="J12" s="36"/>
      <c r="K12" s="36" t="s">
        <v>6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250</v>
      </c>
      <c r="C13" s="166" t="s">
        <v>41</v>
      </c>
      <c r="D13" s="14" t="s">
        <v>42</v>
      </c>
      <c r="E13" s="36">
        <v>250</v>
      </c>
      <c r="F13" s="56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25.5" customHeight="1">
      <c r="A14" s="8"/>
      <c r="B14" s="168"/>
      <c r="C14" s="166"/>
      <c r="D14" s="14" t="s">
        <v>43</v>
      </c>
      <c r="E14" s="1"/>
      <c r="F14" s="56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5.5" customHeight="1">
      <c r="A15" s="8"/>
      <c r="B15" s="8"/>
      <c r="C15" s="1"/>
      <c r="D15" s="14" t="s">
        <v>38</v>
      </c>
      <c r="E15" s="1"/>
      <c r="F15" s="1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5.5" customHeight="1">
      <c r="A16" s="8"/>
      <c r="B16" s="8"/>
      <c r="C16" s="1"/>
      <c r="D16" s="14" t="s">
        <v>84</v>
      </c>
      <c r="E16" s="1"/>
      <c r="F16" s="1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25.5" customHeight="1">
      <c r="A17" s="8"/>
      <c r="B17" s="8"/>
      <c r="C17" s="1"/>
      <c r="D17" s="14" t="s">
        <v>32</v>
      </c>
      <c r="E17" s="1"/>
      <c r="F17" s="1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5.5" customHeight="1">
      <c r="A18" s="8"/>
      <c r="B18" s="8"/>
      <c r="C18" s="1"/>
      <c r="D18" s="14" t="s">
        <v>46</v>
      </c>
      <c r="E18" s="1"/>
      <c r="F18" s="1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8"/>
      <c r="C19" s="1"/>
      <c r="D19" s="14" t="s">
        <v>39</v>
      </c>
      <c r="E19" s="1"/>
      <c r="F19" s="1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30</v>
      </c>
      <c r="F21" s="1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1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1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1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1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39" t="s">
        <v>105</v>
      </c>
      <c r="B28" s="8"/>
      <c r="C28" s="1"/>
      <c r="D28" s="14" t="s">
        <v>104</v>
      </c>
      <c r="E28" s="1">
        <v>10000</v>
      </c>
      <c r="F28" s="1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62" t="s">
        <v>1</v>
      </c>
      <c r="B38" s="163"/>
      <c r="C38" s="163"/>
      <c r="D38" s="163"/>
      <c r="E38" s="79">
        <f>SUM(E4:E37)</f>
        <v>21781</v>
      </c>
      <c r="F38" s="78"/>
      <c r="G38" s="80">
        <f>SUM(G4:G37)</f>
        <v>7478</v>
      </c>
      <c r="H38" s="80">
        <f>SUM(H4:H37)</f>
        <v>0</v>
      </c>
      <c r="I38" s="80">
        <f>SUM(I4:I37)</f>
        <v>0</v>
      </c>
      <c r="J38" s="80">
        <f t="shared" ref="J38:AM38" si="1">SUM(J4:J37)</f>
        <v>0</v>
      </c>
      <c r="K38" s="80">
        <f t="shared" si="1"/>
        <v>0</v>
      </c>
      <c r="L38" s="80">
        <f t="shared" si="1"/>
        <v>150</v>
      </c>
      <c r="M38" s="80">
        <f t="shared" si="1"/>
        <v>0</v>
      </c>
      <c r="N38" s="80">
        <f t="shared" si="1"/>
        <v>7128</v>
      </c>
      <c r="O38" s="80">
        <f t="shared" si="1"/>
        <v>0</v>
      </c>
      <c r="P38" s="80">
        <f t="shared" si="1"/>
        <v>0</v>
      </c>
      <c r="Q38" s="80">
        <f t="shared" si="1"/>
        <v>0</v>
      </c>
      <c r="R38" s="80">
        <f t="shared" si="1"/>
        <v>0</v>
      </c>
      <c r="S38" s="80">
        <f t="shared" si="1"/>
        <v>0</v>
      </c>
      <c r="T38" s="80">
        <f t="shared" si="1"/>
        <v>0</v>
      </c>
      <c r="U38" s="80">
        <f t="shared" si="1"/>
        <v>0</v>
      </c>
      <c r="V38" s="80">
        <f t="shared" si="1"/>
        <v>0</v>
      </c>
      <c r="W38" s="80">
        <f t="shared" si="1"/>
        <v>0</v>
      </c>
      <c r="X38" s="80">
        <f t="shared" si="1"/>
        <v>0</v>
      </c>
      <c r="Y38" s="80">
        <f t="shared" si="1"/>
        <v>10200</v>
      </c>
      <c r="Z38" s="80">
        <f t="shared" si="1"/>
        <v>0</v>
      </c>
      <c r="AA38" s="80">
        <f t="shared" si="1"/>
        <v>0</v>
      </c>
      <c r="AB38" s="80">
        <f t="shared" si="1"/>
        <v>0</v>
      </c>
      <c r="AC38" s="80">
        <f t="shared" si="1"/>
        <v>0</v>
      </c>
      <c r="AD38" s="80">
        <f t="shared" si="1"/>
        <v>0</v>
      </c>
      <c r="AE38" s="80">
        <f t="shared" si="1"/>
        <v>0</v>
      </c>
      <c r="AF38" s="80">
        <f t="shared" ref="AF38:AH38" si="2">SUM(AF4:AF37)</f>
        <v>0</v>
      </c>
      <c r="AG38" s="80">
        <f t="shared" si="2"/>
        <v>-10000</v>
      </c>
      <c r="AH38" s="80">
        <f t="shared" si="2"/>
        <v>0</v>
      </c>
      <c r="AI38" s="80">
        <f t="shared" si="1"/>
        <v>0</v>
      </c>
      <c r="AJ38" s="80">
        <f t="shared" si="1"/>
        <v>0</v>
      </c>
      <c r="AK38" s="80">
        <f t="shared" si="1"/>
        <v>0</v>
      </c>
      <c r="AL38" s="80">
        <f t="shared" si="1"/>
        <v>0</v>
      </c>
      <c r="AM38" s="80">
        <f t="shared" si="1"/>
        <v>0</v>
      </c>
      <c r="AN38" s="80">
        <f t="shared" ref="AN38:AO38" si="3">SUM(AN4:AN37)</f>
        <v>0</v>
      </c>
      <c r="AO38" s="80">
        <f t="shared" si="3"/>
        <v>0</v>
      </c>
      <c r="AP38" s="80">
        <f t="shared" ref="AP38:AQ38" si="4">SUM(AP4:AP37)</f>
        <v>0</v>
      </c>
      <c r="AQ38" s="81">
        <f t="shared" si="4"/>
        <v>0</v>
      </c>
      <c r="AR38" s="81">
        <f t="shared" ref="AR38:AS38" si="5">SUM(AR4:AR37)</f>
        <v>0</v>
      </c>
      <c r="AS38" s="81">
        <f t="shared" si="5"/>
        <v>0</v>
      </c>
      <c r="AT38" s="81">
        <f t="shared" ref="AT38:AU38" si="6">SUM(AT4:AT37)</f>
        <v>0</v>
      </c>
      <c r="AU38" s="81">
        <f t="shared" si="6"/>
        <v>0</v>
      </c>
    </row>
    <row r="40" spans="1:47" ht="30.75" customHeight="1" thickBot="1"/>
    <row r="41" spans="1:47" ht="48.75" customHeight="1">
      <c r="A41" s="26" t="s">
        <v>3</v>
      </c>
      <c r="B41" s="22"/>
      <c r="C41" s="30">
        <f>+E38</f>
        <v>21781</v>
      </c>
      <c r="D41" s="23"/>
    </row>
    <row r="42" spans="1:47" ht="46.5" customHeight="1">
      <c r="A42" s="27" t="s">
        <v>4</v>
      </c>
      <c r="B42" s="19"/>
      <c r="C42" s="31">
        <f>G38</f>
        <v>7478</v>
      </c>
      <c r="D42" s="24"/>
    </row>
    <row r="43" spans="1:47" ht="46.5" customHeight="1">
      <c r="A43" s="27" t="s">
        <v>5</v>
      </c>
      <c r="B43" s="19"/>
      <c r="C43" s="32">
        <f>+C41-C42</f>
        <v>14303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F2:R2"/>
    <mergeCell ref="A38:D38"/>
    <mergeCell ref="C3:D3"/>
    <mergeCell ref="C13:C14"/>
    <mergeCell ref="C5:C7"/>
    <mergeCell ref="B5:B7"/>
    <mergeCell ref="B8:B9"/>
    <mergeCell ref="B13:B14"/>
    <mergeCell ref="C8:C9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" zoomScale="70" zoomScaleNormal="70" workbookViewId="0">
      <pane xSplit="6" ySplit="2" topLeftCell="G4" activePane="bottomRight" state="frozen"/>
      <selection activeCell="AU4" sqref="AU4:AU37"/>
      <selection pane="topRight" activeCell="AU4" sqref="AU4:AU37"/>
      <selection pane="bottomLeft" activeCell="AU4" sqref="AU4:AU37"/>
      <selection pane="bottomRight" activeCell="AU4" sqref="AU4:AU37"/>
    </sheetView>
  </sheetViews>
  <sheetFormatPr defaultColWidth="19" defaultRowHeight="15"/>
  <cols>
    <col min="1" max="1" width="21.42578125" bestFit="1" customWidth="1"/>
    <col min="2" max="2" width="43.42578125" bestFit="1" customWidth="1"/>
    <col min="4" max="4" width="41" bestFit="1" customWidth="1"/>
    <col min="6" max="6" width="72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70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'9'!C43</f>
        <v>4729</v>
      </c>
      <c r="F4" s="56" t="s">
        <v>157</v>
      </c>
      <c r="G4" s="62">
        <f>SUM(H4:AU4)</f>
        <v>100</v>
      </c>
      <c r="H4" s="62"/>
      <c r="I4" s="62"/>
      <c r="J4" s="62">
        <v>100</v>
      </c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0</v>
      </c>
      <c r="C5" s="166" t="s">
        <v>13</v>
      </c>
      <c r="D5" s="14" t="s">
        <v>96</v>
      </c>
      <c r="E5" s="36"/>
      <c r="F5" s="56" t="s">
        <v>158</v>
      </c>
      <c r="G5" s="62">
        <f t="shared" ref="G5:G37" si="0">SUM(H5:AU5)</f>
        <v>1000</v>
      </c>
      <c r="H5" s="36"/>
      <c r="I5" s="36"/>
      <c r="J5" s="36">
        <v>1000</v>
      </c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25</v>
      </c>
      <c r="E6" s="36"/>
      <c r="F6" s="50" t="s">
        <v>110</v>
      </c>
      <c r="G6" s="62">
        <f t="shared" si="0"/>
        <v>70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>
        <v>70</v>
      </c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50" t="s">
        <v>159</v>
      </c>
      <c r="G7" s="62">
        <f t="shared" si="0"/>
        <v>950</v>
      </c>
      <c r="H7" s="36"/>
      <c r="I7" s="36"/>
      <c r="J7" s="36"/>
      <c r="K7" s="36"/>
      <c r="L7" s="36"/>
      <c r="M7" s="36"/>
      <c r="N7" s="36">
        <v>950</v>
      </c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30</v>
      </c>
      <c r="C8" s="166" t="s">
        <v>11</v>
      </c>
      <c r="D8" s="14" t="s">
        <v>30</v>
      </c>
      <c r="E8" s="36"/>
      <c r="F8" s="50" t="s">
        <v>160</v>
      </c>
      <c r="G8" s="62">
        <f t="shared" si="0"/>
        <v>95</v>
      </c>
      <c r="H8" s="36"/>
      <c r="I8" s="36"/>
      <c r="J8" s="36"/>
      <c r="K8" s="36"/>
      <c r="L8" s="36"/>
      <c r="M8" s="36"/>
      <c r="N8" s="36">
        <v>95</v>
      </c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>
        <v>30</v>
      </c>
      <c r="F9" s="50" t="s">
        <v>160</v>
      </c>
      <c r="G9" s="62">
        <f t="shared" si="0"/>
        <v>40</v>
      </c>
      <c r="H9" s="36"/>
      <c r="I9" s="36"/>
      <c r="J9" s="36"/>
      <c r="K9" s="36"/>
      <c r="L9" s="36"/>
      <c r="M9" s="36"/>
      <c r="N9" s="36">
        <v>40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57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67">
        <f>E11+E12</f>
        <v>11460</v>
      </c>
      <c r="C11" s="166" t="s">
        <v>18</v>
      </c>
      <c r="D11" s="14" t="s">
        <v>26</v>
      </c>
      <c r="E11" s="36"/>
      <c r="F11" s="57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>
        <v>11460</v>
      </c>
      <c r="F12" s="14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150</v>
      </c>
      <c r="C13" s="166" t="s">
        <v>41</v>
      </c>
      <c r="D13" s="14" t="s">
        <v>42</v>
      </c>
      <c r="E13" s="36"/>
      <c r="F13" s="14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>
        <v>150</v>
      </c>
      <c r="F14" s="14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14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8"/>
      <c r="C16" s="1"/>
      <c r="D16" s="14" t="s">
        <v>84</v>
      </c>
      <c r="E16" s="1"/>
      <c r="F16" s="14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4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4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4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4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720</v>
      </c>
      <c r="F21" s="14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14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14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14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14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4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4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104</v>
      </c>
      <c r="E28" s="1"/>
      <c r="F28" s="14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17089</v>
      </c>
      <c r="F38" s="89"/>
      <c r="G38" s="91">
        <f>SUM(G4:G37)</f>
        <v>2255</v>
      </c>
      <c r="H38" s="91">
        <f>SUM(H4:H37)</f>
        <v>0</v>
      </c>
      <c r="I38" s="91">
        <f>SUM(I4:I37)</f>
        <v>0</v>
      </c>
      <c r="J38" s="91">
        <f t="shared" ref="J38:AM38" si="1">SUM(J4:J37)</f>
        <v>1100</v>
      </c>
      <c r="K38" s="91">
        <f t="shared" si="1"/>
        <v>0</v>
      </c>
      <c r="L38" s="91">
        <f t="shared" si="1"/>
        <v>0</v>
      </c>
      <c r="M38" s="91">
        <f t="shared" si="1"/>
        <v>0</v>
      </c>
      <c r="N38" s="91">
        <f t="shared" si="1"/>
        <v>1085</v>
      </c>
      <c r="O38" s="91">
        <f t="shared" si="1"/>
        <v>0</v>
      </c>
      <c r="P38" s="91">
        <f t="shared" si="1"/>
        <v>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70</v>
      </c>
      <c r="U38" s="91">
        <f t="shared" si="1"/>
        <v>0</v>
      </c>
      <c r="V38" s="91">
        <f t="shared" si="1"/>
        <v>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17089</v>
      </c>
      <c r="D41" s="23"/>
    </row>
    <row r="42" spans="1:47" ht="46.5" customHeight="1">
      <c r="A42" s="29" t="s">
        <v>4</v>
      </c>
      <c r="B42" s="19"/>
      <c r="C42" s="35">
        <f>G38</f>
        <v>2255</v>
      </c>
      <c r="D42" s="24"/>
    </row>
    <row r="43" spans="1:47" ht="46.5" customHeight="1">
      <c r="A43" s="29" t="s">
        <v>5</v>
      </c>
      <c r="B43" s="19"/>
      <c r="C43" s="33">
        <f>+C41-C42</f>
        <v>14834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" zoomScale="73" zoomScaleNormal="73" workbookViewId="0">
      <selection activeCell="AU4" sqref="AU4:AU37"/>
    </sheetView>
  </sheetViews>
  <sheetFormatPr defaultColWidth="19" defaultRowHeight="15"/>
  <cols>
    <col min="1" max="1" width="21.42578125" bestFit="1" customWidth="1"/>
    <col min="2" max="2" width="14.5703125" bestFit="1" customWidth="1"/>
    <col min="4" max="4" width="55.5703125" bestFit="1" customWidth="1"/>
    <col min="6" max="6" width="97.140625" bestFit="1" customWidth="1"/>
    <col min="9" max="9" width="27.5703125" bestFit="1" customWidth="1"/>
    <col min="34" max="34" width="29.7109375" bestFit="1" customWidth="1"/>
    <col min="47" max="47" width="28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93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'10'!C43</f>
        <v>14834</v>
      </c>
      <c r="F4" s="59" t="s">
        <v>174</v>
      </c>
      <c r="G4" s="62">
        <f>SUM(H4:AU4)</f>
        <v>4000</v>
      </c>
      <c r="H4" s="62"/>
      <c r="I4" s="62"/>
      <c r="J4" s="62"/>
      <c r="K4" s="62"/>
      <c r="L4" s="62"/>
      <c r="M4" s="62"/>
      <c r="N4" s="62">
        <v>4000</v>
      </c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0</v>
      </c>
      <c r="C5" s="166" t="s">
        <v>13</v>
      </c>
      <c r="D5" s="14" t="s">
        <v>96</v>
      </c>
      <c r="E5" s="36"/>
      <c r="F5" s="59" t="s">
        <v>175</v>
      </c>
      <c r="G5" s="62">
        <f t="shared" ref="G5:G37" si="0">SUM(H5:AU5)</f>
        <v>1800</v>
      </c>
      <c r="H5" s="36"/>
      <c r="I5" s="36"/>
      <c r="J5" s="36"/>
      <c r="K5" s="36"/>
      <c r="L5" s="36"/>
      <c r="M5" s="36"/>
      <c r="N5" s="36">
        <v>1800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25</v>
      </c>
      <c r="E6" s="36"/>
      <c r="F6" s="59" t="s">
        <v>176</v>
      </c>
      <c r="G6" s="62">
        <f t="shared" si="0"/>
        <v>8000</v>
      </c>
      <c r="H6" s="36"/>
      <c r="I6" s="36"/>
      <c r="J6" s="36"/>
      <c r="K6" s="36"/>
      <c r="L6" s="36"/>
      <c r="M6" s="36"/>
      <c r="N6" s="36">
        <v>8000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126" t="s">
        <v>177</v>
      </c>
      <c r="G7" s="62">
        <f t="shared" si="0"/>
        <v>250</v>
      </c>
      <c r="H7" s="36"/>
      <c r="I7" s="36"/>
      <c r="J7" s="36"/>
      <c r="K7" s="36"/>
      <c r="L7" s="36"/>
      <c r="M7" s="36">
        <v>250</v>
      </c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55</v>
      </c>
      <c r="C8" s="166" t="s">
        <v>11</v>
      </c>
      <c r="D8" s="14" t="s">
        <v>30</v>
      </c>
      <c r="E8" s="36">
        <v>55</v>
      </c>
      <c r="F8" s="126" t="s">
        <v>171</v>
      </c>
      <c r="G8" s="62">
        <f t="shared" si="0"/>
        <v>-18577.5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>
        <v>-18577.5</v>
      </c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/>
      <c r="F9" s="126" t="s">
        <v>161</v>
      </c>
      <c r="G9" s="62">
        <f t="shared" si="0"/>
        <v>3000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>
        <v>3000</v>
      </c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26" t="s">
        <v>162</v>
      </c>
      <c r="G10" s="62">
        <f t="shared" si="0"/>
        <v>300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>
        <v>300</v>
      </c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67">
        <f>E11+E12</f>
        <v>0</v>
      </c>
      <c r="C11" s="166" t="s">
        <v>18</v>
      </c>
      <c r="D11" s="14" t="s">
        <v>26</v>
      </c>
      <c r="E11" s="36"/>
      <c r="F11" s="126" t="s">
        <v>163</v>
      </c>
      <c r="G11" s="62">
        <f t="shared" si="0"/>
        <v>1300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>
        <v>1300</v>
      </c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/>
      <c r="F12" s="126" t="s">
        <v>164</v>
      </c>
      <c r="G12" s="62">
        <f t="shared" si="0"/>
        <v>4500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>
        <v>4500</v>
      </c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150</v>
      </c>
      <c r="C13" s="166" t="s">
        <v>41</v>
      </c>
      <c r="D13" s="14" t="s">
        <v>42</v>
      </c>
      <c r="E13" s="36">
        <v>150</v>
      </c>
      <c r="F13" s="126" t="s">
        <v>165</v>
      </c>
      <c r="G13" s="62">
        <f t="shared" si="0"/>
        <v>3900</v>
      </c>
      <c r="H13" s="36"/>
      <c r="I13" s="36"/>
      <c r="J13" s="36"/>
      <c r="K13" s="36"/>
      <c r="L13" s="36"/>
      <c r="M13" s="36"/>
      <c r="N13" s="36">
        <v>3900</v>
      </c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/>
      <c r="F14" s="126" t="s">
        <v>166</v>
      </c>
      <c r="G14" s="62">
        <f t="shared" si="0"/>
        <v>3600</v>
      </c>
      <c r="H14" s="36"/>
      <c r="I14" s="36"/>
      <c r="J14" s="36"/>
      <c r="K14" s="36"/>
      <c r="L14" s="36"/>
      <c r="M14" s="36"/>
      <c r="N14" s="36">
        <v>3600</v>
      </c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126" t="s">
        <v>167</v>
      </c>
      <c r="G15" s="62">
        <f t="shared" si="0"/>
        <v>1500</v>
      </c>
      <c r="H15" s="36"/>
      <c r="I15" s="36"/>
      <c r="J15" s="36"/>
      <c r="K15" s="36"/>
      <c r="L15" s="36"/>
      <c r="M15" s="36">
        <v>1500</v>
      </c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84</v>
      </c>
      <c r="E16" s="1"/>
      <c r="F16" s="126" t="s">
        <v>168</v>
      </c>
      <c r="G16" s="62">
        <f t="shared" si="0"/>
        <v>477.5</v>
      </c>
      <c r="H16" s="36"/>
      <c r="I16" s="36"/>
      <c r="J16" s="36"/>
      <c r="K16" s="36"/>
      <c r="L16" s="36"/>
      <c r="M16" s="36"/>
      <c r="N16" s="36">
        <v>477.5</v>
      </c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8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8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8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5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175</v>
      </c>
      <c r="F21" s="15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17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104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15214</v>
      </c>
      <c r="F38" s="89"/>
      <c r="G38" s="91">
        <f>SUM(G4:G37)</f>
        <v>14050</v>
      </c>
      <c r="H38" s="91">
        <f>SUM(H4:H37)</f>
        <v>0</v>
      </c>
      <c r="I38" s="91">
        <f>SUM(I4:I37)</f>
        <v>0</v>
      </c>
      <c r="J38" s="91">
        <f t="shared" ref="J38:AM38" si="1">SUM(J4:J37)</f>
        <v>0</v>
      </c>
      <c r="K38" s="91">
        <f t="shared" si="1"/>
        <v>0</v>
      </c>
      <c r="L38" s="91">
        <f t="shared" si="1"/>
        <v>0</v>
      </c>
      <c r="M38" s="91">
        <f t="shared" si="1"/>
        <v>1750</v>
      </c>
      <c r="N38" s="91">
        <f t="shared" si="1"/>
        <v>21777.5</v>
      </c>
      <c r="O38" s="91">
        <f t="shared" si="1"/>
        <v>0</v>
      </c>
      <c r="P38" s="91">
        <f t="shared" si="1"/>
        <v>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0</v>
      </c>
      <c r="U38" s="91">
        <f t="shared" si="1"/>
        <v>0</v>
      </c>
      <c r="V38" s="91">
        <f t="shared" si="1"/>
        <v>1300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300</v>
      </c>
      <c r="AF38" s="91">
        <f t="shared" ref="AF38:AH38" si="2">SUM(AF4:AF37)</f>
        <v>0</v>
      </c>
      <c r="AG38" s="91">
        <f t="shared" si="2"/>
        <v>-18577.5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0</v>
      </c>
      <c r="AL38" s="91">
        <f t="shared" si="1"/>
        <v>3000</v>
      </c>
      <c r="AM38" s="91">
        <f t="shared" si="1"/>
        <v>0</v>
      </c>
      <c r="AN38" s="91">
        <f t="shared" ref="AN38:AO38" si="3">SUM(AN4:AN37)</f>
        <v>4500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15214</v>
      </c>
      <c r="D41" s="23"/>
    </row>
    <row r="42" spans="1:47" ht="46.5" customHeight="1">
      <c r="A42" s="29" t="s">
        <v>4</v>
      </c>
      <c r="B42" s="19"/>
      <c r="C42" s="35">
        <f>G38</f>
        <v>14050</v>
      </c>
      <c r="D42" s="24"/>
    </row>
    <row r="43" spans="1:47" ht="46.5" customHeight="1">
      <c r="A43" s="29" t="s">
        <v>5</v>
      </c>
      <c r="B43" s="19"/>
      <c r="C43" s="33">
        <f>+C41-C42</f>
        <v>1164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" zoomScale="70" zoomScaleNormal="70" workbookViewId="0">
      <selection activeCell="AU4" sqref="AU4:AU37"/>
    </sheetView>
  </sheetViews>
  <sheetFormatPr defaultColWidth="19" defaultRowHeight="15"/>
  <cols>
    <col min="1" max="1" width="21.42578125" bestFit="1" customWidth="1"/>
    <col min="2" max="2" width="11.42578125" bestFit="1" customWidth="1"/>
    <col min="4" max="4" width="41" bestFit="1" customWidth="1"/>
    <col min="6" max="6" width="109.140625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70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'11'!C43</f>
        <v>1164</v>
      </c>
      <c r="F4" s="18" t="s">
        <v>169</v>
      </c>
      <c r="G4" s="62">
        <f>SUM(H4:AU4)</f>
        <v>500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>
        <v>500</v>
      </c>
      <c r="AR4" s="62"/>
      <c r="AS4" s="62"/>
      <c r="AT4" s="62"/>
      <c r="AU4" s="62"/>
    </row>
    <row r="5" spans="1:47" ht="25.5" customHeight="1">
      <c r="A5" s="8"/>
      <c r="B5" s="167">
        <f>E5+E6+E7</f>
        <v>5000</v>
      </c>
      <c r="C5" s="166" t="s">
        <v>13</v>
      </c>
      <c r="D5" s="14" t="s">
        <v>178</v>
      </c>
      <c r="E5" s="36">
        <v>5000</v>
      </c>
      <c r="F5" s="18" t="s">
        <v>170</v>
      </c>
      <c r="G5" s="62">
        <f t="shared" ref="G5:G37" si="0">SUM(H5:AU5)</f>
        <v>60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>
        <v>60</v>
      </c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25</v>
      </c>
      <c r="E6" s="36"/>
      <c r="F6" s="18" t="s">
        <v>171</v>
      </c>
      <c r="G6" s="62">
        <f t="shared" si="0"/>
        <v>-1700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>
        <v>-1700</v>
      </c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18" t="s">
        <v>172</v>
      </c>
      <c r="G7" s="62">
        <f t="shared" si="0"/>
        <v>200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>
        <v>200</v>
      </c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260</v>
      </c>
      <c r="C8" s="166" t="s">
        <v>11</v>
      </c>
      <c r="D8" s="14" t="s">
        <v>30</v>
      </c>
      <c r="E8" s="36"/>
      <c r="F8" s="18" t="s">
        <v>173</v>
      </c>
      <c r="G8" s="62">
        <f t="shared" si="0"/>
        <v>1500</v>
      </c>
      <c r="H8" s="36"/>
      <c r="I8" s="36"/>
      <c r="J8" s="36"/>
      <c r="K8" s="36"/>
      <c r="L8" s="36"/>
      <c r="M8" s="36">
        <v>1500</v>
      </c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>
        <v>260</v>
      </c>
      <c r="F9" s="18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56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67">
        <f>E11+E12</f>
        <v>1910</v>
      </c>
      <c r="C11" s="166" t="s">
        <v>18</v>
      </c>
      <c r="D11" s="14" t="s">
        <v>26</v>
      </c>
      <c r="E11" s="36"/>
      <c r="F11" s="18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>
        <v>1910</v>
      </c>
      <c r="F12" s="18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750</v>
      </c>
      <c r="C13" s="166" t="s">
        <v>41</v>
      </c>
      <c r="D13" s="14" t="s">
        <v>42</v>
      </c>
      <c r="E13" s="36"/>
      <c r="F13" s="18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>
        <v>750</v>
      </c>
      <c r="F14" s="18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18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8"/>
      <c r="C16" s="1"/>
      <c r="D16" s="14" t="s">
        <v>84</v>
      </c>
      <c r="E16" s="1"/>
      <c r="F16" s="18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8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8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8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8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390</v>
      </c>
      <c r="F21" s="18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17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104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9474</v>
      </c>
      <c r="F38" s="89"/>
      <c r="G38" s="91">
        <f>SUM(G4:G37)</f>
        <v>560</v>
      </c>
      <c r="H38" s="91">
        <f>SUM(H4:H37)</f>
        <v>0</v>
      </c>
      <c r="I38" s="91">
        <f>SUM(I4:I37)</f>
        <v>0</v>
      </c>
      <c r="J38" s="91">
        <f t="shared" ref="J38:AM38" si="1">SUM(J4:J37)</f>
        <v>0</v>
      </c>
      <c r="K38" s="91">
        <f t="shared" si="1"/>
        <v>0</v>
      </c>
      <c r="L38" s="91">
        <f t="shared" si="1"/>
        <v>0</v>
      </c>
      <c r="M38" s="91">
        <f t="shared" si="1"/>
        <v>1500</v>
      </c>
      <c r="N38" s="91">
        <f t="shared" si="1"/>
        <v>0</v>
      </c>
      <c r="O38" s="91">
        <f t="shared" si="1"/>
        <v>0</v>
      </c>
      <c r="P38" s="91">
        <f t="shared" si="1"/>
        <v>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60</v>
      </c>
      <c r="U38" s="91">
        <f t="shared" si="1"/>
        <v>0</v>
      </c>
      <c r="V38" s="91">
        <f t="shared" si="1"/>
        <v>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-1700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200</v>
      </c>
      <c r="AQ38" s="92">
        <f t="shared" si="4"/>
        <v>500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9474</v>
      </c>
      <c r="D41" s="23"/>
    </row>
    <row r="42" spans="1:47" ht="46.5" customHeight="1">
      <c r="A42" s="29" t="s">
        <v>4</v>
      </c>
      <c r="B42" s="19"/>
      <c r="C42" s="35">
        <f>G38</f>
        <v>560</v>
      </c>
      <c r="D42" s="24"/>
    </row>
    <row r="43" spans="1:47" ht="46.5" customHeight="1">
      <c r="A43" s="29" t="s">
        <v>5</v>
      </c>
      <c r="B43" s="19"/>
      <c r="C43" s="33">
        <f>+C41-C42</f>
        <v>8914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" zoomScale="66" zoomScaleNormal="66" workbookViewId="0">
      <selection activeCell="AU4" sqref="AU4:AU37"/>
    </sheetView>
  </sheetViews>
  <sheetFormatPr defaultColWidth="19" defaultRowHeight="15"/>
  <cols>
    <col min="1" max="1" width="21.42578125" bestFit="1" customWidth="1"/>
    <col min="2" max="2" width="11.42578125" bestFit="1" customWidth="1"/>
    <col min="4" max="4" width="56" bestFit="1" customWidth="1"/>
    <col min="6" max="6" width="112.7109375" bestFit="1" customWidth="1"/>
    <col min="9" max="9" width="26" bestFit="1" customWidth="1"/>
    <col min="34" max="34" width="28.42578125" bestFit="1" customWidth="1"/>
    <col min="47" max="47" width="27.57031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93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129">
        <f>'12'!C43</f>
        <v>8914</v>
      </c>
      <c r="F4" s="56" t="s">
        <v>180</v>
      </c>
      <c r="G4" s="132">
        <f>SUM(H4:AU4)</f>
        <v>6000</v>
      </c>
      <c r="H4" s="62">
        <v>6000</v>
      </c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0</v>
      </c>
      <c r="C5" s="166" t="s">
        <v>13</v>
      </c>
      <c r="D5" s="14" t="s">
        <v>96</v>
      </c>
      <c r="E5" s="130"/>
      <c r="F5" s="56" t="s">
        <v>155</v>
      </c>
      <c r="G5" s="132">
        <f t="shared" ref="G5:G37" si="0">SUM(H5:AU5)</f>
        <v>50</v>
      </c>
      <c r="H5" s="36"/>
      <c r="I5" s="36"/>
      <c r="J5" s="36"/>
      <c r="K5" s="36"/>
      <c r="L5" s="36"/>
      <c r="M5" s="36"/>
      <c r="N5" s="36"/>
      <c r="O5" s="36"/>
      <c r="P5" s="36">
        <v>50</v>
      </c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179</v>
      </c>
      <c r="E6" s="130"/>
      <c r="F6" s="50" t="s">
        <v>181</v>
      </c>
      <c r="G6" s="132">
        <f t="shared" si="0"/>
        <v>225</v>
      </c>
      <c r="H6" s="36"/>
      <c r="I6" s="36"/>
      <c r="J6" s="36"/>
      <c r="K6" s="36"/>
      <c r="L6" s="36"/>
      <c r="M6" s="36"/>
      <c r="N6" s="36"/>
      <c r="O6" s="36"/>
      <c r="P6" s="36">
        <v>225</v>
      </c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130"/>
      <c r="F7" s="50" t="s">
        <v>181</v>
      </c>
      <c r="G7" s="132">
        <f t="shared" si="0"/>
        <v>225</v>
      </c>
      <c r="H7" s="36"/>
      <c r="I7" s="36"/>
      <c r="J7" s="36"/>
      <c r="K7" s="36"/>
      <c r="L7" s="36"/>
      <c r="M7" s="36"/>
      <c r="N7" s="36"/>
      <c r="O7" s="36"/>
      <c r="P7" s="36">
        <v>225</v>
      </c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290</v>
      </c>
      <c r="C8" s="166" t="s">
        <v>11</v>
      </c>
      <c r="D8" s="14" t="s">
        <v>30</v>
      </c>
      <c r="E8" s="130"/>
      <c r="F8" s="50" t="s">
        <v>182</v>
      </c>
      <c r="G8" s="132">
        <f t="shared" si="0"/>
        <v>535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>
        <v>535</v>
      </c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130">
        <v>290</v>
      </c>
      <c r="F9" s="50" t="s">
        <v>183</v>
      </c>
      <c r="G9" s="132">
        <f t="shared" si="0"/>
        <v>228</v>
      </c>
      <c r="H9" s="36"/>
      <c r="I9" s="36"/>
      <c r="J9" s="36"/>
      <c r="K9" s="36"/>
      <c r="L9" s="36"/>
      <c r="M9" s="36"/>
      <c r="N9" s="36">
        <v>228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130"/>
      <c r="F10" s="50" t="s">
        <v>184</v>
      </c>
      <c r="G10" s="132">
        <f t="shared" si="0"/>
        <v>304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>
        <v>304</v>
      </c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67">
        <f>E11+E12</f>
        <v>2275</v>
      </c>
      <c r="C11" s="166" t="s">
        <v>18</v>
      </c>
      <c r="D11" s="14" t="s">
        <v>26</v>
      </c>
      <c r="E11" s="130"/>
      <c r="F11" s="50" t="s">
        <v>185</v>
      </c>
      <c r="G11" s="132">
        <f t="shared" si="0"/>
        <v>320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>
        <v>320</v>
      </c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130">
        <v>2275</v>
      </c>
      <c r="F12" s="50" t="s">
        <v>186</v>
      </c>
      <c r="G12" s="132">
        <f t="shared" si="0"/>
        <v>300</v>
      </c>
      <c r="H12" s="36"/>
      <c r="I12" s="36"/>
      <c r="J12" s="36"/>
      <c r="K12" s="36"/>
      <c r="L12" s="36"/>
      <c r="M12" s="36"/>
      <c r="N12" s="36">
        <v>300</v>
      </c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350</v>
      </c>
      <c r="C13" s="166" t="s">
        <v>41</v>
      </c>
      <c r="D13" s="14" t="s">
        <v>42</v>
      </c>
      <c r="E13" s="130"/>
      <c r="F13" s="50" t="s">
        <v>187</v>
      </c>
      <c r="G13" s="132">
        <f t="shared" si="0"/>
        <v>600</v>
      </c>
      <c r="H13" s="36"/>
      <c r="I13" s="36"/>
      <c r="J13" s="36"/>
      <c r="K13" s="36"/>
      <c r="L13" s="36"/>
      <c r="M13" s="36">
        <v>600</v>
      </c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31">
        <v>350</v>
      </c>
      <c r="F14" s="50" t="s">
        <v>188</v>
      </c>
      <c r="G14" s="132">
        <f t="shared" si="0"/>
        <v>1000</v>
      </c>
      <c r="H14" s="36"/>
      <c r="I14" s="36"/>
      <c r="J14" s="36">
        <v>1000</v>
      </c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6.25">
      <c r="A15" s="8"/>
      <c r="B15" s="8"/>
      <c r="C15" s="1"/>
      <c r="D15" s="14" t="s">
        <v>38</v>
      </c>
      <c r="E15" s="1"/>
      <c r="F15" s="64"/>
      <c r="G15" s="13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8"/>
      <c r="C16" s="1"/>
      <c r="D16" s="14" t="s">
        <v>84</v>
      </c>
      <c r="E16" s="1"/>
      <c r="F16" s="15"/>
      <c r="G16" s="13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5"/>
      <c r="G17" s="13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5"/>
      <c r="G18" s="13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5"/>
      <c r="G19" s="13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5"/>
      <c r="G20" s="13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309</v>
      </c>
      <c r="F21" s="15"/>
      <c r="G21" s="13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17"/>
      <c r="G22" s="13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15"/>
      <c r="G23" s="13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15"/>
      <c r="G24" s="13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15"/>
      <c r="G25" s="13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5"/>
      <c r="G26" s="13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5"/>
      <c r="G27" s="13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104</v>
      </c>
      <c r="E28" s="1"/>
      <c r="F28" s="15"/>
      <c r="G28" s="13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13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13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13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13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13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13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13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13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13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12138</v>
      </c>
      <c r="F38" s="89"/>
      <c r="G38" s="91">
        <f>SUM(G4:G37)</f>
        <v>9787</v>
      </c>
      <c r="H38" s="91">
        <f>SUM(H4:H37)</f>
        <v>6000</v>
      </c>
      <c r="I38" s="91">
        <f>SUM(I4:I37)</f>
        <v>0</v>
      </c>
      <c r="J38" s="91">
        <f t="shared" ref="J38:AM38" si="1">SUM(J4:J37)</f>
        <v>1000</v>
      </c>
      <c r="K38" s="91">
        <f t="shared" si="1"/>
        <v>0</v>
      </c>
      <c r="L38" s="91">
        <f t="shared" si="1"/>
        <v>0</v>
      </c>
      <c r="M38" s="91">
        <f t="shared" si="1"/>
        <v>600</v>
      </c>
      <c r="N38" s="91">
        <f t="shared" si="1"/>
        <v>528</v>
      </c>
      <c r="O38" s="91">
        <f t="shared" si="1"/>
        <v>0</v>
      </c>
      <c r="P38" s="91">
        <f t="shared" si="1"/>
        <v>500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0</v>
      </c>
      <c r="U38" s="91">
        <f t="shared" si="1"/>
        <v>0</v>
      </c>
      <c r="V38" s="91">
        <f t="shared" si="1"/>
        <v>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839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320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12138</v>
      </c>
      <c r="D41" s="23"/>
    </row>
    <row r="42" spans="1:47" ht="46.5" customHeight="1">
      <c r="A42" s="29" t="s">
        <v>4</v>
      </c>
      <c r="B42" s="19"/>
      <c r="C42" s="35">
        <f>G38</f>
        <v>9787</v>
      </c>
      <c r="D42" s="24"/>
    </row>
    <row r="43" spans="1:47" ht="46.5" customHeight="1">
      <c r="A43" s="29" t="s">
        <v>5</v>
      </c>
      <c r="B43" s="19"/>
      <c r="C43" s="33">
        <f>+C41-C42</f>
        <v>2351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6"/>
  <sheetViews>
    <sheetView rightToLeft="1" zoomScale="57" zoomScaleNormal="57" workbookViewId="0">
      <selection activeCell="AU4" sqref="AU4:AU37"/>
    </sheetView>
  </sheetViews>
  <sheetFormatPr defaultColWidth="20" defaultRowHeight="35.25" customHeight="1"/>
  <cols>
    <col min="1" max="1" width="21.7109375" bestFit="1" customWidth="1"/>
    <col min="2" max="2" width="11.85546875" bestFit="1" customWidth="1"/>
    <col min="3" max="3" width="19.42578125" bestFit="1" customWidth="1"/>
    <col min="4" max="4" width="42.42578125" bestFit="1" customWidth="1"/>
    <col min="5" max="5" width="15.42578125" bestFit="1" customWidth="1"/>
    <col min="6" max="6" width="131.28515625" bestFit="1" customWidth="1"/>
    <col min="9" max="9" width="26.42578125" bestFit="1" customWidth="1"/>
    <col min="34" max="34" width="29" bestFit="1" customWidth="1"/>
    <col min="47" max="47" width="27.28515625" bestFit="1" customWidth="1"/>
  </cols>
  <sheetData>
    <row r="1" spans="1:47" ht="35.25" customHeight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93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35.25" customHeight="1">
      <c r="A4" s="53"/>
      <c r="B4" s="53"/>
      <c r="C4" s="61"/>
      <c r="D4" s="51" t="s">
        <v>59</v>
      </c>
      <c r="E4" s="62">
        <f>'13'!C43</f>
        <v>2351</v>
      </c>
      <c r="F4" s="133" t="s">
        <v>189</v>
      </c>
      <c r="G4" s="62">
        <f>SUM(H4:AU4)</f>
        <v>1000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>
        <v>1000</v>
      </c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35.25" customHeight="1">
      <c r="A5" s="8"/>
      <c r="B5" s="167">
        <f>E5+E6+E7</f>
        <v>0</v>
      </c>
      <c r="C5" s="166" t="s">
        <v>13</v>
      </c>
      <c r="D5" s="14" t="s">
        <v>96</v>
      </c>
      <c r="E5" s="36"/>
      <c r="F5" s="133" t="s">
        <v>190</v>
      </c>
      <c r="G5" s="62">
        <f t="shared" ref="G5:G37" si="0">SUM(H5:AU5)</f>
        <v>100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>
        <v>100</v>
      </c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35.25" customHeight="1">
      <c r="A6" s="8"/>
      <c r="B6" s="168"/>
      <c r="C6" s="166"/>
      <c r="D6" s="14" t="s">
        <v>25</v>
      </c>
      <c r="E6" s="36"/>
      <c r="F6" s="134" t="s">
        <v>148</v>
      </c>
      <c r="G6" s="62">
        <f t="shared" si="0"/>
        <v>400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>
        <v>400</v>
      </c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35.25" customHeight="1">
      <c r="A7" s="8"/>
      <c r="B7" s="168"/>
      <c r="C7" s="166"/>
      <c r="D7" s="14" t="s">
        <v>58</v>
      </c>
      <c r="E7" s="36"/>
      <c r="F7" s="134" t="s">
        <v>191</v>
      </c>
      <c r="G7" s="62">
        <f t="shared" si="0"/>
        <v>85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>
        <v>85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35.25" customHeight="1">
      <c r="A8" s="8"/>
      <c r="B8" s="167">
        <f>E8+E9</f>
        <v>170</v>
      </c>
      <c r="C8" s="166" t="s">
        <v>11</v>
      </c>
      <c r="D8" s="14" t="s">
        <v>30</v>
      </c>
      <c r="E8" s="36">
        <v>170</v>
      </c>
      <c r="F8" s="134" t="s">
        <v>192</v>
      </c>
      <c r="G8" s="62">
        <f t="shared" si="0"/>
        <v>-4000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>
        <v>-4000</v>
      </c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35.25" customHeight="1">
      <c r="A9" s="8"/>
      <c r="B9" s="168"/>
      <c r="C9" s="166"/>
      <c r="D9" s="14" t="s">
        <v>31</v>
      </c>
      <c r="E9" s="36"/>
      <c r="F9" s="134" t="s">
        <v>193</v>
      </c>
      <c r="G9" s="62">
        <f t="shared" si="0"/>
        <v>4000</v>
      </c>
      <c r="H9" s="36"/>
      <c r="I9" s="36"/>
      <c r="J9" s="36"/>
      <c r="K9" s="36"/>
      <c r="L9" s="36"/>
      <c r="M9" s="36"/>
      <c r="N9" s="36"/>
      <c r="O9" s="36"/>
      <c r="P9" s="36">
        <v>4000</v>
      </c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35.25" customHeight="1">
      <c r="A10" s="8"/>
      <c r="B10" s="8"/>
      <c r="C10" s="1"/>
      <c r="D10" s="14" t="s">
        <v>12</v>
      </c>
      <c r="E10" s="36"/>
      <c r="F10" s="14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35.25" customHeight="1">
      <c r="A11" s="8"/>
      <c r="B11" s="167">
        <f>E11+E12</f>
        <v>1385</v>
      </c>
      <c r="C11" s="166" t="s">
        <v>18</v>
      </c>
      <c r="D11" s="14" t="s">
        <v>26</v>
      </c>
      <c r="E11" s="36">
        <v>1385</v>
      </c>
      <c r="F11" s="14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35.25" customHeight="1">
      <c r="A12" s="8"/>
      <c r="B12" s="168"/>
      <c r="C12" s="166"/>
      <c r="D12" s="14" t="s">
        <v>27</v>
      </c>
      <c r="E12" s="36"/>
      <c r="F12" s="14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35.25" customHeight="1">
      <c r="A13" s="8"/>
      <c r="B13" s="167">
        <f>E13+E14</f>
        <v>50</v>
      </c>
      <c r="C13" s="166" t="s">
        <v>41</v>
      </c>
      <c r="D13" s="14" t="s">
        <v>42</v>
      </c>
      <c r="E13" s="36">
        <v>50</v>
      </c>
      <c r="F13" s="14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35.25" customHeight="1">
      <c r="A14" s="8"/>
      <c r="B14" s="168"/>
      <c r="C14" s="166"/>
      <c r="D14" s="14" t="s">
        <v>43</v>
      </c>
      <c r="E14" s="1"/>
      <c r="F14" s="14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35.25" customHeight="1">
      <c r="A15" s="8"/>
      <c r="B15" s="8"/>
      <c r="C15" s="1"/>
      <c r="D15" s="14" t="s">
        <v>38</v>
      </c>
      <c r="E15" s="1"/>
      <c r="F15" s="14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35.25" customHeight="1">
      <c r="A16" s="8"/>
      <c r="B16" s="16"/>
      <c r="C16" s="1"/>
      <c r="D16" s="14" t="s">
        <v>84</v>
      </c>
      <c r="E16" s="1"/>
      <c r="F16" s="14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35.25" customHeight="1">
      <c r="A17" s="8"/>
      <c r="B17" s="8"/>
      <c r="C17" s="1"/>
      <c r="D17" s="14" t="s">
        <v>32</v>
      </c>
      <c r="E17" s="1"/>
      <c r="F17" s="14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35.25" customHeight="1">
      <c r="A18" s="8"/>
      <c r="B18" s="16"/>
      <c r="C18" s="1"/>
      <c r="D18" s="14" t="s">
        <v>46</v>
      </c>
      <c r="E18" s="1"/>
      <c r="F18" s="14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35.25" customHeight="1">
      <c r="A19" s="8"/>
      <c r="B19" s="16"/>
      <c r="C19" s="1"/>
      <c r="D19" s="14" t="s">
        <v>39</v>
      </c>
      <c r="E19" s="1"/>
      <c r="F19" s="14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35.25" customHeight="1">
      <c r="A20" s="8"/>
      <c r="B20" s="8"/>
      <c r="C20" s="1"/>
      <c r="D20" s="14" t="s">
        <v>40</v>
      </c>
      <c r="E20" s="1"/>
      <c r="F20" s="14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35.25" customHeight="1">
      <c r="A21" s="8"/>
      <c r="B21" s="8"/>
      <c r="C21" s="1"/>
      <c r="D21" s="14" t="s">
        <v>62</v>
      </c>
      <c r="E21" s="1">
        <v>188</v>
      </c>
      <c r="F21" s="14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35.25" customHeight="1">
      <c r="A22" s="8"/>
      <c r="B22" s="8"/>
      <c r="C22" s="1"/>
      <c r="D22" s="14" t="s">
        <v>60</v>
      </c>
      <c r="E22" s="1"/>
      <c r="F22" s="14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35.25" customHeight="1">
      <c r="A23" s="8"/>
      <c r="B23" s="8"/>
      <c r="C23" s="1"/>
      <c r="D23" s="14" t="s">
        <v>63</v>
      </c>
      <c r="E23" s="1"/>
      <c r="F23" s="14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35.25" customHeight="1">
      <c r="A24" s="8"/>
      <c r="B24" s="8"/>
      <c r="C24" s="1"/>
      <c r="D24" s="14" t="s">
        <v>82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35.25" customHeight="1">
      <c r="A25" s="8"/>
      <c r="B25" s="8"/>
      <c r="C25" s="1"/>
      <c r="D25" s="14" t="s">
        <v>85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35.25" customHeight="1">
      <c r="A26" s="8"/>
      <c r="B26" s="8"/>
      <c r="C26" s="1"/>
      <c r="D26" s="14" t="s">
        <v>87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35.25" customHeight="1">
      <c r="A27" s="8"/>
      <c r="B27" s="8"/>
      <c r="C27" s="1"/>
      <c r="D27" s="14" t="s">
        <v>88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35.25" customHeight="1">
      <c r="A28" s="8"/>
      <c r="B28" s="8"/>
      <c r="C28" s="1"/>
      <c r="D28" s="1" t="s">
        <v>104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35.2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35.2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35.2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35.2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35.2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35.2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35.2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35.2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35.2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35.25" customHeight="1" thickBot="1">
      <c r="A38" s="172" t="s">
        <v>1</v>
      </c>
      <c r="B38" s="173"/>
      <c r="C38" s="173"/>
      <c r="D38" s="173"/>
      <c r="E38" s="90">
        <f>SUM(E4:E37)</f>
        <v>4144</v>
      </c>
      <c r="F38" s="89"/>
      <c r="G38" s="91">
        <f>SUM(G4:G37)</f>
        <v>1585</v>
      </c>
      <c r="H38" s="91">
        <f>SUM(H4:H37)</f>
        <v>0</v>
      </c>
      <c r="I38" s="91">
        <f>SUM(I4:I37)</f>
        <v>0</v>
      </c>
      <c r="J38" s="91">
        <f t="shared" ref="J38:AM38" si="1">SUM(J4:J37)</f>
        <v>0</v>
      </c>
      <c r="K38" s="91">
        <f t="shared" si="1"/>
        <v>0</v>
      </c>
      <c r="L38" s="91">
        <f t="shared" si="1"/>
        <v>0</v>
      </c>
      <c r="M38" s="91">
        <f t="shared" si="1"/>
        <v>0</v>
      </c>
      <c r="N38" s="91">
        <f t="shared" si="1"/>
        <v>0</v>
      </c>
      <c r="O38" s="91">
        <f t="shared" si="1"/>
        <v>0</v>
      </c>
      <c r="P38" s="91">
        <f t="shared" si="1"/>
        <v>4000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85</v>
      </c>
      <c r="U38" s="91">
        <f t="shared" si="1"/>
        <v>0</v>
      </c>
      <c r="V38" s="91">
        <f t="shared" si="1"/>
        <v>1500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-4000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5.25" customHeight="1" thickBot="1"/>
    <row r="41" spans="1:47" ht="35.25" customHeight="1">
      <c r="A41" s="28" t="s">
        <v>3</v>
      </c>
      <c r="B41" s="22"/>
      <c r="C41" s="34">
        <f>+E38</f>
        <v>4144</v>
      </c>
      <c r="D41" s="23"/>
    </row>
    <row r="42" spans="1:47" ht="35.25" customHeight="1">
      <c r="A42" s="29" t="s">
        <v>4</v>
      </c>
      <c r="B42" s="19"/>
      <c r="C42" s="35">
        <f>G38</f>
        <v>1585</v>
      </c>
      <c r="D42" s="24"/>
    </row>
    <row r="43" spans="1:47" ht="35.25" customHeight="1">
      <c r="A43" s="29" t="s">
        <v>5</v>
      </c>
      <c r="B43" s="19"/>
      <c r="C43" s="33">
        <f>+C41-C42</f>
        <v>2559</v>
      </c>
      <c r="D43" s="25"/>
    </row>
    <row r="46" spans="1:47" ht="35.25" customHeight="1">
      <c r="Q46" t="s">
        <v>6</v>
      </c>
    </row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" zoomScale="66" zoomScaleNormal="66" workbookViewId="0">
      <selection activeCell="AU4" sqref="AU4:AU37"/>
    </sheetView>
  </sheetViews>
  <sheetFormatPr defaultColWidth="19" defaultRowHeight="15"/>
  <cols>
    <col min="1" max="1" width="21.42578125" bestFit="1" customWidth="1"/>
    <col min="2" max="2" width="14.5703125" bestFit="1" customWidth="1"/>
    <col min="4" max="4" width="41" bestFit="1" customWidth="1"/>
    <col min="6" max="6" width="80.42578125" bestFit="1" customWidth="1"/>
    <col min="9" max="9" width="26" bestFit="1" customWidth="1"/>
    <col min="34" max="34" width="28.42578125" bestFit="1" customWidth="1"/>
    <col min="47" max="47" width="27.57031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70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'14'!C43</f>
        <v>2559</v>
      </c>
      <c r="F4" s="127" t="s">
        <v>155</v>
      </c>
      <c r="G4" s="62">
        <f>SUM(H4:AU4)</f>
        <v>50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>
        <v>50</v>
      </c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10000</v>
      </c>
      <c r="C5" s="166" t="s">
        <v>13</v>
      </c>
      <c r="D5" s="14" t="s">
        <v>197</v>
      </c>
      <c r="E5" s="36">
        <v>10000</v>
      </c>
      <c r="F5" s="127" t="s">
        <v>194</v>
      </c>
      <c r="G5" s="62">
        <f t="shared" ref="G5:G37" si="0">SUM(H5:AU5)</f>
        <v>625</v>
      </c>
      <c r="H5" s="36"/>
      <c r="I5" s="36"/>
      <c r="J5" s="36"/>
      <c r="K5" s="36"/>
      <c r="L5" s="36"/>
      <c r="M5" s="36"/>
      <c r="N5" s="36">
        <v>625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198</v>
      </c>
      <c r="E6" s="36"/>
      <c r="F6" s="128" t="s">
        <v>195</v>
      </c>
      <c r="G6" s="62">
        <f t="shared" si="0"/>
        <v>50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>
        <v>50</v>
      </c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128" t="s">
        <v>196</v>
      </c>
      <c r="G7" s="62">
        <f t="shared" si="0"/>
        <v>7000</v>
      </c>
      <c r="H7" s="36"/>
      <c r="I7" s="36">
        <v>7000</v>
      </c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165</v>
      </c>
      <c r="C8" s="166" t="s">
        <v>11</v>
      </c>
      <c r="D8" s="14" t="s">
        <v>30</v>
      </c>
      <c r="E8" s="36">
        <v>165</v>
      </c>
      <c r="F8" s="50"/>
      <c r="G8" s="62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/>
      <c r="F9" s="50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50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67">
        <f>E11+E12</f>
        <v>1090</v>
      </c>
      <c r="C11" s="166" t="s">
        <v>18</v>
      </c>
      <c r="D11" s="14" t="s">
        <v>26</v>
      </c>
      <c r="E11" s="36">
        <v>1090</v>
      </c>
      <c r="F11" s="50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/>
      <c r="F12" s="50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0</v>
      </c>
      <c r="C13" s="166" t="s">
        <v>41</v>
      </c>
      <c r="D13" s="14" t="s">
        <v>42</v>
      </c>
      <c r="E13" s="36"/>
      <c r="F13" s="50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40.5" customHeight="1">
      <c r="A14" s="8"/>
      <c r="B14" s="168"/>
      <c r="C14" s="166"/>
      <c r="D14" s="14" t="s">
        <v>43</v>
      </c>
      <c r="E14" s="1"/>
      <c r="F14" s="50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3.25">
      <c r="A15" s="8"/>
      <c r="B15" s="8"/>
      <c r="C15" s="1"/>
      <c r="D15" s="14" t="s">
        <v>38</v>
      </c>
      <c r="E15" s="1"/>
      <c r="F15" s="50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3.25">
      <c r="A16" s="8"/>
      <c r="B16" s="16"/>
      <c r="C16" s="1"/>
      <c r="D16" s="14" t="s">
        <v>84</v>
      </c>
      <c r="E16" s="1"/>
      <c r="F16" s="50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50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3.25">
      <c r="A18" s="8"/>
      <c r="B18" s="16"/>
      <c r="C18" s="1"/>
      <c r="D18" s="14" t="s">
        <v>46</v>
      </c>
      <c r="E18" s="1"/>
      <c r="F18" s="50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50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50" t="s">
        <v>199</v>
      </c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210</v>
      </c>
      <c r="F21" s="50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50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50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50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50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50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50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104</v>
      </c>
      <c r="E28" s="1"/>
      <c r="F28" s="50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14024</v>
      </c>
      <c r="F38" s="89"/>
      <c r="G38" s="91">
        <f>SUM(G4:G37)</f>
        <v>7725</v>
      </c>
      <c r="H38" s="91">
        <f>SUM(H4:H37)</f>
        <v>0</v>
      </c>
      <c r="I38" s="91">
        <f>SUM(I4:I37)</f>
        <v>7000</v>
      </c>
      <c r="J38" s="91">
        <f t="shared" ref="J38:AM38" si="1">SUM(J4:J37)</f>
        <v>0</v>
      </c>
      <c r="K38" s="91">
        <f t="shared" si="1"/>
        <v>0</v>
      </c>
      <c r="L38" s="91">
        <f t="shared" si="1"/>
        <v>0</v>
      </c>
      <c r="M38" s="91">
        <f t="shared" si="1"/>
        <v>0</v>
      </c>
      <c r="N38" s="91">
        <f t="shared" si="1"/>
        <v>625</v>
      </c>
      <c r="O38" s="91">
        <f t="shared" si="1"/>
        <v>0</v>
      </c>
      <c r="P38" s="91">
        <f t="shared" si="1"/>
        <v>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0</v>
      </c>
      <c r="U38" s="91">
        <f t="shared" si="1"/>
        <v>0</v>
      </c>
      <c r="V38" s="91">
        <f t="shared" si="1"/>
        <v>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50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0</v>
      </c>
      <c r="AL38" s="91">
        <f t="shared" si="1"/>
        <v>0</v>
      </c>
      <c r="AM38" s="91">
        <f t="shared" si="1"/>
        <v>50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14024</v>
      </c>
      <c r="D41" s="23"/>
    </row>
    <row r="42" spans="1:47" ht="46.5" customHeight="1">
      <c r="A42" s="29" t="s">
        <v>4</v>
      </c>
      <c r="B42" s="19"/>
      <c r="C42" s="35">
        <f>G38</f>
        <v>7725</v>
      </c>
      <c r="D42" s="24"/>
    </row>
    <row r="43" spans="1:47" ht="46.5" customHeight="1">
      <c r="A43" s="29" t="s">
        <v>5</v>
      </c>
      <c r="B43" s="19"/>
      <c r="C43" s="33">
        <f>+C41-C42</f>
        <v>6299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" zoomScale="77" zoomScaleNormal="77" workbookViewId="0">
      <selection activeCell="F17" sqref="F17"/>
    </sheetView>
  </sheetViews>
  <sheetFormatPr defaultColWidth="19" defaultRowHeight="15"/>
  <cols>
    <col min="1" max="1" width="21.42578125" bestFit="1" customWidth="1"/>
    <col min="2" max="2" width="13" bestFit="1" customWidth="1"/>
    <col min="4" max="4" width="41" bestFit="1" customWidth="1"/>
    <col min="6" max="6" width="77.140625" bestFit="1" customWidth="1"/>
    <col min="9" max="9" width="26.140625" bestFit="1" customWidth="1"/>
    <col min="34" max="34" width="28.28515625" bestFit="1" customWidth="1"/>
    <col min="47" max="47" width="27.285156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70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'15'!C43</f>
        <v>6299</v>
      </c>
      <c r="F4" s="136" t="s">
        <v>200</v>
      </c>
      <c r="G4" s="62">
        <f>SUM(H4:AU4)</f>
        <v>340</v>
      </c>
      <c r="H4" s="62"/>
      <c r="I4" s="62"/>
      <c r="J4" s="62"/>
      <c r="K4" s="62"/>
      <c r="L4" s="62"/>
      <c r="M4" s="62"/>
      <c r="N4" s="62">
        <v>340</v>
      </c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30000</v>
      </c>
      <c r="C5" s="166" t="s">
        <v>13</v>
      </c>
      <c r="D5" s="14" t="s">
        <v>244</v>
      </c>
      <c r="E5" s="36">
        <v>10000</v>
      </c>
      <c r="F5" s="136" t="s">
        <v>201</v>
      </c>
      <c r="G5" s="62">
        <f t="shared" ref="G5:G37" si="0">SUM(H5:AU5)</f>
        <v>1310</v>
      </c>
      <c r="H5" s="36"/>
      <c r="I5" s="36"/>
      <c r="J5" s="36"/>
      <c r="K5" s="36"/>
      <c r="L5" s="36"/>
      <c r="M5" s="36"/>
      <c r="N5" s="36">
        <v>1310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245</v>
      </c>
      <c r="E6" s="36">
        <v>20000</v>
      </c>
      <c r="F6" s="136" t="s">
        <v>202</v>
      </c>
      <c r="G6" s="62">
        <f t="shared" si="0"/>
        <v>1000</v>
      </c>
      <c r="H6" s="36"/>
      <c r="I6" s="36"/>
      <c r="J6" s="36"/>
      <c r="K6" s="36"/>
      <c r="L6" s="36"/>
      <c r="M6" s="36">
        <v>1000</v>
      </c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8" t="s">
        <v>58</v>
      </c>
      <c r="E7" s="36"/>
      <c r="F7" s="136" t="s">
        <v>203</v>
      </c>
      <c r="G7" s="62">
        <f t="shared" si="0"/>
        <v>785</v>
      </c>
      <c r="H7" s="36"/>
      <c r="I7" s="36"/>
      <c r="J7" s="36"/>
      <c r="K7" s="36"/>
      <c r="L7" s="36"/>
      <c r="M7" s="36">
        <v>785</v>
      </c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130</v>
      </c>
      <c r="C8" s="166" t="s">
        <v>11</v>
      </c>
      <c r="D8" s="14" t="s">
        <v>30</v>
      </c>
      <c r="E8" s="36">
        <v>130</v>
      </c>
      <c r="F8" s="136" t="s">
        <v>204</v>
      </c>
      <c r="G8" s="62">
        <f t="shared" si="0"/>
        <v>30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>
        <v>30</v>
      </c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/>
      <c r="F9" s="136" t="s">
        <v>205</v>
      </c>
      <c r="G9" s="62">
        <f t="shared" si="0"/>
        <v>150</v>
      </c>
      <c r="H9" s="36"/>
      <c r="I9" s="36"/>
      <c r="J9" s="36"/>
      <c r="K9" s="36"/>
      <c r="L9" s="36"/>
      <c r="M9" s="36"/>
      <c r="N9" s="36">
        <v>150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36" t="s">
        <v>206</v>
      </c>
      <c r="G10" s="62">
        <f t="shared" si="0"/>
        <v>2000</v>
      </c>
      <c r="H10" s="36"/>
      <c r="I10" s="36"/>
      <c r="J10" s="36"/>
      <c r="K10" s="36"/>
      <c r="L10" s="36"/>
      <c r="M10" s="36"/>
      <c r="N10" s="36">
        <v>2000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67">
        <f>E11+E12</f>
        <v>2037.5</v>
      </c>
      <c r="C11" s="166" t="s">
        <v>18</v>
      </c>
      <c r="D11" s="14" t="s">
        <v>26</v>
      </c>
      <c r="E11" s="36">
        <v>2037.5</v>
      </c>
      <c r="F11" s="136" t="s">
        <v>207</v>
      </c>
      <c r="G11" s="62">
        <f t="shared" si="0"/>
        <v>40</v>
      </c>
      <c r="H11" s="36"/>
      <c r="I11" s="36"/>
      <c r="J11" s="36"/>
      <c r="K11" s="36"/>
      <c r="L11" s="36"/>
      <c r="M11" s="36"/>
      <c r="N11" s="36">
        <v>40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/>
      <c r="F12" s="136" t="s">
        <v>208</v>
      </c>
      <c r="G12" s="62">
        <f t="shared" si="0"/>
        <v>500</v>
      </c>
      <c r="H12" s="36"/>
      <c r="I12" s="36"/>
      <c r="J12" s="36">
        <v>500</v>
      </c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150</v>
      </c>
      <c r="C13" s="166" t="s">
        <v>41</v>
      </c>
      <c r="D13" s="14" t="s">
        <v>42</v>
      </c>
      <c r="E13" s="36">
        <v>150</v>
      </c>
      <c r="F13" s="136" t="s">
        <v>209</v>
      </c>
      <c r="G13" s="62">
        <f t="shared" si="0"/>
        <v>100</v>
      </c>
      <c r="H13" s="36"/>
      <c r="I13" s="36"/>
      <c r="J13" s="36">
        <v>100</v>
      </c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/>
      <c r="F14" s="136" t="s">
        <v>210</v>
      </c>
      <c r="G14" s="62">
        <f t="shared" si="0"/>
        <v>500</v>
      </c>
      <c r="H14" s="36"/>
      <c r="I14" s="36"/>
      <c r="J14" s="36">
        <v>500</v>
      </c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136" t="s">
        <v>211</v>
      </c>
      <c r="G15" s="62">
        <f t="shared" si="0"/>
        <v>25</v>
      </c>
      <c r="H15" s="36"/>
      <c r="I15" s="36"/>
      <c r="J15" s="36"/>
      <c r="K15" s="36"/>
      <c r="L15" s="36"/>
      <c r="M15" s="36"/>
      <c r="N15" s="36">
        <v>25</v>
      </c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84</v>
      </c>
      <c r="E16" s="1"/>
      <c r="F16" s="136" t="s">
        <v>212</v>
      </c>
      <c r="G16" s="62">
        <f t="shared" si="0"/>
        <v>1090</v>
      </c>
      <c r="H16" s="36"/>
      <c r="I16" s="36"/>
      <c r="J16" s="36"/>
      <c r="K16" s="36"/>
      <c r="L16" s="36"/>
      <c r="M16" s="36"/>
      <c r="N16" s="36">
        <v>1090</v>
      </c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36" t="s">
        <v>213</v>
      </c>
      <c r="G17" s="62">
        <f t="shared" si="0"/>
        <v>6000</v>
      </c>
      <c r="H17" s="36"/>
      <c r="I17" s="36">
        <v>6000</v>
      </c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36" t="s">
        <v>214</v>
      </c>
      <c r="G18" s="62">
        <f t="shared" si="0"/>
        <v>4000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>
        <v>4000</v>
      </c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36" t="s">
        <v>171</v>
      </c>
      <c r="G19" s="62">
        <f t="shared" si="0"/>
        <v>-52000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>
        <v>-52000</v>
      </c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36" t="s">
        <v>215</v>
      </c>
      <c r="G20" s="62">
        <f t="shared" si="0"/>
        <v>52000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>
        <v>52000</v>
      </c>
      <c r="AU20" s="36"/>
    </row>
    <row r="21" spans="1:47" ht="25.5" customHeight="1">
      <c r="A21" s="8"/>
      <c r="B21" s="8"/>
      <c r="C21" s="1"/>
      <c r="D21" s="14" t="s">
        <v>62</v>
      </c>
      <c r="E21" s="1">
        <v>190</v>
      </c>
      <c r="F21" s="14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14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104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38806.5</v>
      </c>
      <c r="F38" s="89"/>
      <c r="G38" s="91">
        <f>SUM(G4:G37)</f>
        <v>17870</v>
      </c>
      <c r="H38" s="91">
        <f>SUM(H4:H37)</f>
        <v>0</v>
      </c>
      <c r="I38" s="91">
        <f>SUM(I4:I37)</f>
        <v>6000</v>
      </c>
      <c r="J38" s="91">
        <f t="shared" ref="J38:AM38" si="1">SUM(J4:J37)</f>
        <v>1100</v>
      </c>
      <c r="K38" s="91">
        <f t="shared" si="1"/>
        <v>0</v>
      </c>
      <c r="L38" s="91">
        <f t="shared" si="1"/>
        <v>0</v>
      </c>
      <c r="M38" s="91">
        <f t="shared" si="1"/>
        <v>1785</v>
      </c>
      <c r="N38" s="91">
        <f t="shared" si="1"/>
        <v>4955</v>
      </c>
      <c r="O38" s="91">
        <f t="shared" si="1"/>
        <v>0</v>
      </c>
      <c r="P38" s="91">
        <f t="shared" si="1"/>
        <v>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30</v>
      </c>
      <c r="U38" s="91">
        <f t="shared" si="1"/>
        <v>0</v>
      </c>
      <c r="V38" s="91">
        <f t="shared" si="1"/>
        <v>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-52000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0</v>
      </c>
      <c r="AL38" s="91">
        <f t="shared" si="1"/>
        <v>4000</v>
      </c>
      <c r="AM38" s="91">
        <f t="shared" si="1"/>
        <v>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52000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38806.5</v>
      </c>
      <c r="D41" s="23"/>
    </row>
    <row r="42" spans="1:47" ht="46.5" customHeight="1">
      <c r="A42" s="29" t="s">
        <v>4</v>
      </c>
      <c r="B42" s="19"/>
      <c r="C42" s="35">
        <f>G38</f>
        <v>17870</v>
      </c>
      <c r="D42" s="24"/>
    </row>
    <row r="43" spans="1:47" ht="46.5" customHeight="1">
      <c r="A43" s="29" t="s">
        <v>5</v>
      </c>
      <c r="B43" s="19"/>
      <c r="C43" s="33">
        <f>+C41-C42</f>
        <v>20936.5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" zoomScale="60" zoomScaleNormal="60" workbookViewId="0">
      <selection activeCell="AU4" sqref="AU4:AU37"/>
    </sheetView>
  </sheetViews>
  <sheetFormatPr defaultColWidth="19" defaultRowHeight="15"/>
  <cols>
    <col min="1" max="1" width="21.42578125" bestFit="1" customWidth="1"/>
    <col min="2" max="2" width="14.5703125" bestFit="1" customWidth="1"/>
    <col min="4" max="4" width="41.5703125" bestFit="1" customWidth="1"/>
    <col min="6" max="6" width="95.7109375" bestFit="1" customWidth="1"/>
    <col min="9" max="9" width="27.28515625" bestFit="1" customWidth="1"/>
    <col min="34" max="34" width="29.42578125" bestFit="1" customWidth="1"/>
    <col min="47" max="47" width="28.710937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70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'16'!C43</f>
        <v>20936.5</v>
      </c>
      <c r="F4" s="138" t="s">
        <v>216</v>
      </c>
      <c r="G4" s="62">
        <f>SUM(H4:AU4)</f>
        <v>2000</v>
      </c>
      <c r="H4" s="62"/>
      <c r="I4" s="62"/>
      <c r="J4" s="62"/>
      <c r="K4" s="62"/>
      <c r="L4" s="62"/>
      <c r="M4" s="62"/>
      <c r="N4" s="62">
        <v>2000</v>
      </c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10000</v>
      </c>
      <c r="C5" s="166" t="s">
        <v>13</v>
      </c>
      <c r="D5" s="14" t="s">
        <v>246</v>
      </c>
      <c r="E5" s="36">
        <v>10000</v>
      </c>
      <c r="F5" s="138" t="s">
        <v>174</v>
      </c>
      <c r="G5" s="62">
        <f t="shared" ref="G5:G37" si="0">SUM(H5:AU5)</f>
        <v>5000</v>
      </c>
      <c r="H5" s="36"/>
      <c r="I5" s="36"/>
      <c r="J5" s="36"/>
      <c r="K5" s="36"/>
      <c r="L5" s="36"/>
      <c r="M5" s="36"/>
      <c r="N5" s="36">
        <v>5000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198</v>
      </c>
      <c r="E6" s="36"/>
      <c r="F6" s="139" t="s">
        <v>217</v>
      </c>
      <c r="G6" s="62">
        <f t="shared" si="0"/>
        <v>220</v>
      </c>
      <c r="H6" s="36"/>
      <c r="I6" s="36"/>
      <c r="J6" s="36"/>
      <c r="K6" s="36"/>
      <c r="L6" s="36"/>
      <c r="M6" s="36"/>
      <c r="N6" s="36">
        <v>220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139" t="s">
        <v>218</v>
      </c>
      <c r="G7" s="62">
        <f t="shared" si="0"/>
        <v>500</v>
      </c>
      <c r="H7" s="36"/>
      <c r="I7" s="36"/>
      <c r="J7" s="36">
        <v>500</v>
      </c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0</v>
      </c>
      <c r="C8" s="166" t="s">
        <v>11</v>
      </c>
      <c r="D8" s="14" t="s">
        <v>30</v>
      </c>
      <c r="E8" s="36"/>
      <c r="F8" s="139" t="s">
        <v>219</v>
      </c>
      <c r="G8" s="62">
        <f t="shared" si="0"/>
        <v>500</v>
      </c>
      <c r="H8" s="36"/>
      <c r="I8" s="36"/>
      <c r="J8" s="36">
        <v>500</v>
      </c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/>
      <c r="F9" s="139" t="s">
        <v>220</v>
      </c>
      <c r="G9" s="62">
        <f t="shared" si="0"/>
        <v>200</v>
      </c>
      <c r="H9" s="36"/>
      <c r="I9" s="36"/>
      <c r="J9" s="36">
        <v>200</v>
      </c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39" t="s">
        <v>221</v>
      </c>
      <c r="G10" s="62">
        <f t="shared" si="0"/>
        <v>5000</v>
      </c>
      <c r="H10" s="36">
        <v>5000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67">
        <f>E11+E12</f>
        <v>195</v>
      </c>
      <c r="C11" s="166" t="s">
        <v>18</v>
      </c>
      <c r="D11" s="14" t="s">
        <v>26</v>
      </c>
      <c r="E11" s="36">
        <v>195</v>
      </c>
      <c r="F11" s="139" t="s">
        <v>222</v>
      </c>
      <c r="G11" s="62">
        <f t="shared" si="0"/>
        <v>200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>
        <v>200</v>
      </c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/>
      <c r="F12" s="139" t="s">
        <v>223</v>
      </c>
      <c r="G12" s="62">
        <f t="shared" si="0"/>
        <v>-505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>
        <v>-505</v>
      </c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50</v>
      </c>
      <c r="C13" s="166" t="s">
        <v>41</v>
      </c>
      <c r="D13" s="14" t="s">
        <v>42</v>
      </c>
      <c r="E13" s="36">
        <v>50</v>
      </c>
      <c r="F13" s="139" t="s">
        <v>148</v>
      </c>
      <c r="G13" s="62">
        <f t="shared" si="0"/>
        <v>505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>
        <v>505</v>
      </c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/>
      <c r="F14" s="15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15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84</v>
      </c>
      <c r="E16" s="1"/>
      <c r="F16" s="15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5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5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5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5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175</v>
      </c>
      <c r="F21" s="15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17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104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31356.5</v>
      </c>
      <c r="F38" s="89"/>
      <c r="G38" s="91">
        <f>SUM(G4:G37)</f>
        <v>13620</v>
      </c>
      <c r="H38" s="91">
        <f>SUM(H4:H37)</f>
        <v>5000</v>
      </c>
      <c r="I38" s="91">
        <f>SUM(I4:I37)</f>
        <v>0</v>
      </c>
      <c r="J38" s="91">
        <f t="shared" ref="J38:AM38" si="1">SUM(J4:J37)</f>
        <v>1200</v>
      </c>
      <c r="K38" s="91">
        <f t="shared" si="1"/>
        <v>0</v>
      </c>
      <c r="L38" s="91">
        <f t="shared" si="1"/>
        <v>0</v>
      </c>
      <c r="M38" s="91">
        <f t="shared" si="1"/>
        <v>0</v>
      </c>
      <c r="N38" s="91">
        <f t="shared" si="1"/>
        <v>7220</v>
      </c>
      <c r="O38" s="91">
        <f t="shared" si="1"/>
        <v>0</v>
      </c>
      <c r="P38" s="91">
        <f t="shared" si="1"/>
        <v>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200</v>
      </c>
      <c r="U38" s="91">
        <f t="shared" si="1"/>
        <v>0</v>
      </c>
      <c r="V38" s="91">
        <f t="shared" si="1"/>
        <v>505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-505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31356.5</v>
      </c>
      <c r="D41" s="23"/>
    </row>
    <row r="42" spans="1:47" ht="46.5" customHeight="1">
      <c r="A42" s="29" t="s">
        <v>4</v>
      </c>
      <c r="B42" s="19"/>
      <c r="C42" s="35">
        <f>G38</f>
        <v>13620</v>
      </c>
      <c r="D42" s="24"/>
    </row>
    <row r="43" spans="1:47" ht="46.5" customHeight="1">
      <c r="A43" s="29" t="s">
        <v>5</v>
      </c>
      <c r="B43" s="19"/>
      <c r="C43" s="33">
        <f>+C41-C42</f>
        <v>17736.5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" zoomScale="85" zoomScaleNormal="85" workbookViewId="0">
      <selection activeCell="AU4" sqref="AU4:AU37"/>
    </sheetView>
  </sheetViews>
  <sheetFormatPr defaultColWidth="19" defaultRowHeight="15"/>
  <cols>
    <col min="1" max="1" width="21.42578125" bestFit="1" customWidth="1"/>
    <col min="2" max="2" width="13.85546875" bestFit="1" customWidth="1"/>
    <col min="4" max="4" width="61.140625" bestFit="1" customWidth="1"/>
    <col min="5" max="5" width="16" bestFit="1" customWidth="1"/>
    <col min="6" max="6" width="90" bestFit="1" customWidth="1"/>
    <col min="9" max="9" width="26.5703125" bestFit="1" customWidth="1"/>
    <col min="31" max="31" width="22.42578125" bestFit="1" customWidth="1"/>
    <col min="32" max="33" width="22.42578125" customWidth="1"/>
    <col min="34" max="34" width="28.28515625" bestFit="1" customWidth="1"/>
    <col min="47" max="47" width="27.425781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70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'17'!C43</f>
        <v>17736.5</v>
      </c>
      <c r="F4" s="137" t="s">
        <v>224</v>
      </c>
      <c r="G4" s="62">
        <f>SUM(H4:AU4)</f>
        <v>40</v>
      </c>
      <c r="H4" s="62"/>
      <c r="I4" s="62"/>
      <c r="J4" s="62"/>
      <c r="K4" s="62"/>
      <c r="L4" s="62"/>
      <c r="M4" s="62"/>
      <c r="N4" s="62">
        <v>40</v>
      </c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5000</v>
      </c>
      <c r="C5" s="166" t="s">
        <v>13</v>
      </c>
      <c r="D5" s="14" t="s">
        <v>247</v>
      </c>
      <c r="E5" s="36">
        <v>5000</v>
      </c>
      <c r="F5" s="136" t="s">
        <v>225</v>
      </c>
      <c r="G5" s="62">
        <f t="shared" ref="G5:G37" si="0">SUM(H5:AU5)</f>
        <v>2400</v>
      </c>
      <c r="H5" s="36"/>
      <c r="I5" s="36"/>
      <c r="J5" s="36"/>
      <c r="K5" s="36"/>
      <c r="L5" s="36"/>
      <c r="M5" s="36"/>
      <c r="N5" s="36"/>
      <c r="O5" s="36">
        <v>2400</v>
      </c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198</v>
      </c>
      <c r="E6" s="36"/>
      <c r="F6" s="136" t="s">
        <v>226</v>
      </c>
      <c r="G6" s="62">
        <f t="shared" si="0"/>
        <v>500</v>
      </c>
      <c r="H6" s="36"/>
      <c r="I6" s="36"/>
      <c r="J6" s="36">
        <v>500</v>
      </c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38"/>
      <c r="E7" s="36"/>
      <c r="F7" s="136" t="s">
        <v>227</v>
      </c>
      <c r="G7" s="62">
        <f t="shared" si="0"/>
        <v>250</v>
      </c>
      <c r="H7" s="36"/>
      <c r="I7" s="36"/>
      <c r="J7" s="36"/>
      <c r="K7" s="36"/>
      <c r="L7" s="36"/>
      <c r="M7" s="36"/>
      <c r="N7" s="36"/>
      <c r="O7" s="36"/>
      <c r="P7" s="36"/>
      <c r="Q7" s="36">
        <v>250</v>
      </c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370</v>
      </c>
      <c r="C8" s="166" t="s">
        <v>11</v>
      </c>
      <c r="D8" s="14" t="s">
        <v>30</v>
      </c>
      <c r="E8" s="36">
        <v>370</v>
      </c>
      <c r="F8" s="136" t="s">
        <v>228</v>
      </c>
      <c r="G8" s="62">
        <f t="shared" si="0"/>
        <v>3230</v>
      </c>
      <c r="H8" s="36"/>
      <c r="I8" s="36"/>
      <c r="J8" s="36"/>
      <c r="K8" s="36"/>
      <c r="L8" s="36"/>
      <c r="M8" s="36"/>
      <c r="N8" s="36">
        <v>3230</v>
      </c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/>
      <c r="F9" s="136" t="s">
        <v>229</v>
      </c>
      <c r="G9" s="62">
        <f t="shared" si="0"/>
        <v>2500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>
        <v>2500</v>
      </c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36" t="s">
        <v>230</v>
      </c>
      <c r="G10" s="62">
        <f t="shared" si="0"/>
        <v>1000</v>
      </c>
      <c r="H10" s="36">
        <v>1000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59"/>
      <c r="B11" s="167">
        <f>E11+E12</f>
        <v>5300</v>
      </c>
      <c r="C11" s="166" t="s">
        <v>18</v>
      </c>
      <c r="D11" s="14" t="s">
        <v>26</v>
      </c>
      <c r="E11" s="36">
        <v>5300</v>
      </c>
      <c r="F11" s="136" t="s">
        <v>101</v>
      </c>
      <c r="G11" s="62">
        <f t="shared" si="0"/>
        <v>40</v>
      </c>
      <c r="H11" s="36"/>
      <c r="I11" s="36"/>
      <c r="J11" s="36"/>
      <c r="K11" s="36"/>
      <c r="L11" s="36"/>
      <c r="M11" s="36"/>
      <c r="N11" s="36"/>
      <c r="O11" s="36">
        <v>40</v>
      </c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/>
      <c r="F12" s="136" t="s">
        <v>188</v>
      </c>
      <c r="G12" s="62">
        <f t="shared" si="0"/>
        <v>1000</v>
      </c>
      <c r="H12" s="36"/>
      <c r="I12" s="36"/>
      <c r="J12" s="36">
        <v>1000</v>
      </c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100</v>
      </c>
      <c r="C13" s="166" t="s">
        <v>41</v>
      </c>
      <c r="D13" s="14" t="s">
        <v>42</v>
      </c>
      <c r="E13" s="36">
        <v>100</v>
      </c>
      <c r="F13" s="136" t="s">
        <v>231</v>
      </c>
      <c r="G13" s="62">
        <f t="shared" si="0"/>
        <v>800</v>
      </c>
      <c r="H13" s="36"/>
      <c r="I13" s="36"/>
      <c r="J13" s="36"/>
      <c r="K13" s="36"/>
      <c r="L13" s="36"/>
      <c r="M13" s="36"/>
      <c r="N13" s="36">
        <v>800</v>
      </c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/>
      <c r="F14" s="50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3.25">
      <c r="A15" s="8"/>
      <c r="B15" s="8" t="s">
        <v>52</v>
      </c>
      <c r="C15" s="1"/>
      <c r="D15" s="14" t="s">
        <v>38</v>
      </c>
      <c r="E15" s="1"/>
      <c r="F15" s="50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3.25">
      <c r="A16" s="8"/>
      <c r="B16" s="16"/>
      <c r="C16" s="1"/>
      <c r="D16" s="14" t="s">
        <v>84</v>
      </c>
      <c r="E16" s="1"/>
      <c r="F16" s="50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50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 t="s">
        <v>48</v>
      </c>
      <c r="C19" s="1"/>
      <c r="D19" s="14" t="s">
        <v>39</v>
      </c>
      <c r="E19" s="1"/>
      <c r="F19" s="39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39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200</v>
      </c>
      <c r="F21" s="39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39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39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39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39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39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39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104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28706.5</v>
      </c>
      <c r="F38" s="89"/>
      <c r="G38" s="91">
        <f>SUM(G4:G37)</f>
        <v>11760</v>
      </c>
      <c r="H38" s="91">
        <f>SUM(H4:H37)</f>
        <v>1000</v>
      </c>
      <c r="I38" s="91">
        <f>SUM(I4:I37)</f>
        <v>0</v>
      </c>
      <c r="J38" s="91">
        <f t="shared" ref="J38:AM38" si="1">SUM(J4:J37)</f>
        <v>1500</v>
      </c>
      <c r="K38" s="91">
        <f t="shared" si="1"/>
        <v>0</v>
      </c>
      <c r="L38" s="91">
        <f t="shared" si="1"/>
        <v>0</v>
      </c>
      <c r="M38" s="91">
        <f t="shared" si="1"/>
        <v>0</v>
      </c>
      <c r="N38" s="91">
        <f t="shared" si="1"/>
        <v>4070</v>
      </c>
      <c r="O38" s="91">
        <f t="shared" si="1"/>
        <v>2440</v>
      </c>
      <c r="P38" s="91">
        <f t="shared" si="1"/>
        <v>0</v>
      </c>
      <c r="Q38" s="91">
        <f t="shared" si="1"/>
        <v>250</v>
      </c>
      <c r="R38" s="91">
        <f t="shared" si="1"/>
        <v>0</v>
      </c>
      <c r="S38" s="91">
        <f t="shared" si="1"/>
        <v>0</v>
      </c>
      <c r="T38" s="91">
        <f t="shared" si="1"/>
        <v>0</v>
      </c>
      <c r="U38" s="91">
        <f t="shared" si="1"/>
        <v>0</v>
      </c>
      <c r="V38" s="91">
        <f t="shared" si="1"/>
        <v>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2500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28706.5</v>
      </c>
      <c r="D41" s="23"/>
    </row>
    <row r="42" spans="1:47" ht="46.5" customHeight="1">
      <c r="A42" s="29" t="s">
        <v>4</v>
      </c>
      <c r="B42" s="19"/>
      <c r="C42" s="35">
        <f>G38</f>
        <v>11760</v>
      </c>
      <c r="D42" s="24"/>
    </row>
    <row r="43" spans="1:47" ht="46.5" customHeight="1">
      <c r="A43" s="29" t="s">
        <v>5</v>
      </c>
      <c r="B43" s="19"/>
      <c r="C43" s="33">
        <f>+C41-C42</f>
        <v>16946.5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" footer="0"/>
  <pageSetup scale="4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" workbookViewId="0">
      <selection activeCell="AU4" sqref="AU4:AU37"/>
    </sheetView>
  </sheetViews>
  <sheetFormatPr defaultColWidth="19" defaultRowHeight="15"/>
  <cols>
    <col min="1" max="1" width="21.42578125" bestFit="1" customWidth="1"/>
    <col min="2" max="2" width="11.140625" bestFit="1" customWidth="1"/>
    <col min="3" max="3" width="18.7109375" bestFit="1" customWidth="1"/>
    <col min="4" max="4" width="47.85546875" bestFit="1" customWidth="1"/>
    <col min="6" max="6" width="61.140625" bestFit="1" customWidth="1"/>
    <col min="9" max="9" width="26" bestFit="1" customWidth="1"/>
    <col min="34" max="34" width="28.28515625" bestFit="1" customWidth="1"/>
    <col min="47" max="47" width="27.285156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70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'18'!C43</f>
        <v>16946.5</v>
      </c>
      <c r="F4" s="135" t="s">
        <v>232</v>
      </c>
      <c r="G4" s="62">
        <f>SUM(H4:AU4)</f>
        <v>50</v>
      </c>
      <c r="H4" s="62"/>
      <c r="I4" s="62"/>
      <c r="J4" s="62"/>
      <c r="K4" s="62"/>
      <c r="L4" s="62"/>
      <c r="M4" s="62"/>
      <c r="N4" s="62"/>
      <c r="O4" s="62"/>
      <c r="P4" s="62">
        <v>50</v>
      </c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5000</v>
      </c>
      <c r="C5" s="166" t="s">
        <v>13</v>
      </c>
      <c r="D5" s="14" t="s">
        <v>248</v>
      </c>
      <c r="E5" s="36">
        <v>5000</v>
      </c>
      <c r="F5" s="135" t="s">
        <v>233</v>
      </c>
      <c r="G5" s="62">
        <f t="shared" ref="G5:G37" si="0">SUM(H5:AU5)</f>
        <v>3000</v>
      </c>
      <c r="H5" s="36"/>
      <c r="I5" s="36"/>
      <c r="J5" s="36"/>
      <c r="K5" s="36"/>
      <c r="L5" s="36"/>
      <c r="M5" s="36"/>
      <c r="N5" s="36">
        <v>3000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198</v>
      </c>
      <c r="E6" s="36"/>
      <c r="F6" s="135" t="s">
        <v>234</v>
      </c>
      <c r="G6" s="62">
        <f t="shared" si="0"/>
        <v>500</v>
      </c>
      <c r="H6" s="36"/>
      <c r="I6" s="36"/>
      <c r="J6" s="36"/>
      <c r="K6" s="36"/>
      <c r="L6" s="36"/>
      <c r="M6" s="36"/>
      <c r="N6" s="36"/>
      <c r="O6" s="36"/>
      <c r="P6" s="36"/>
      <c r="Q6" s="36">
        <v>500</v>
      </c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135" t="s">
        <v>235</v>
      </c>
      <c r="G7" s="62">
        <f t="shared" si="0"/>
        <v>530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>
        <v>530</v>
      </c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2720</v>
      </c>
      <c r="C8" s="166" t="s">
        <v>11</v>
      </c>
      <c r="D8" s="14" t="s">
        <v>30</v>
      </c>
      <c r="E8" s="36"/>
      <c r="F8" s="135" t="s">
        <v>236</v>
      </c>
      <c r="G8" s="62">
        <f t="shared" si="0"/>
        <v>175</v>
      </c>
      <c r="H8" s="36"/>
      <c r="I8" s="36"/>
      <c r="J8" s="36"/>
      <c r="K8" s="36"/>
      <c r="L8" s="36"/>
      <c r="M8" s="36"/>
      <c r="N8" s="36">
        <v>175</v>
      </c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>
        <v>2720</v>
      </c>
      <c r="F9" s="135" t="s">
        <v>143</v>
      </c>
      <c r="G9" s="62">
        <f t="shared" si="0"/>
        <v>1000</v>
      </c>
      <c r="H9" s="36"/>
      <c r="I9" s="36"/>
      <c r="J9" s="36">
        <v>1000</v>
      </c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35" t="s">
        <v>237</v>
      </c>
      <c r="G10" s="62">
        <f t="shared" si="0"/>
        <v>3500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>
        <v>3500</v>
      </c>
      <c r="AO10" s="36"/>
      <c r="AP10" s="36"/>
      <c r="AQ10" s="36"/>
      <c r="AR10" s="36"/>
      <c r="AS10" s="36"/>
      <c r="AT10" s="36"/>
      <c r="AU10" s="36"/>
    </row>
    <row r="11" spans="1:47" ht="25.5" customHeight="1">
      <c r="A11" s="40" t="s">
        <v>249</v>
      </c>
      <c r="B11" s="167">
        <f>E11+E12</f>
        <v>22650</v>
      </c>
      <c r="C11" s="166" t="s">
        <v>18</v>
      </c>
      <c r="D11" s="14" t="s">
        <v>26</v>
      </c>
      <c r="E11" s="36">
        <v>18695</v>
      </c>
      <c r="F11" s="135" t="s">
        <v>238</v>
      </c>
      <c r="G11" s="62">
        <f t="shared" si="0"/>
        <v>200</v>
      </c>
      <c r="H11" s="36"/>
      <c r="I11" s="36"/>
      <c r="J11" s="36"/>
      <c r="K11" s="36"/>
      <c r="L11" s="36"/>
      <c r="M11" s="36"/>
      <c r="N11" s="36"/>
      <c r="O11" s="36"/>
      <c r="P11" s="36">
        <v>200</v>
      </c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39"/>
      <c r="B12" s="168"/>
      <c r="C12" s="166"/>
      <c r="D12" s="14" t="s">
        <v>27</v>
      </c>
      <c r="E12" s="36">
        <v>3955</v>
      </c>
      <c r="F12" s="135" t="s">
        <v>239</v>
      </c>
      <c r="G12" s="62">
        <f t="shared" si="0"/>
        <v>1400</v>
      </c>
      <c r="H12" s="36"/>
      <c r="I12" s="36"/>
      <c r="J12" s="36"/>
      <c r="K12" s="36"/>
      <c r="L12" s="36"/>
      <c r="M12" s="36"/>
      <c r="N12" s="36"/>
      <c r="O12" s="36"/>
      <c r="P12" s="36"/>
      <c r="Q12" s="36">
        <v>1400</v>
      </c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550</v>
      </c>
      <c r="C13" s="166" t="s">
        <v>41</v>
      </c>
      <c r="D13" s="14" t="s">
        <v>42</v>
      </c>
      <c r="E13" s="36"/>
      <c r="F13" s="135" t="s">
        <v>240</v>
      </c>
      <c r="G13" s="62">
        <f t="shared" si="0"/>
        <v>992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>
        <v>992</v>
      </c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>
        <v>550</v>
      </c>
      <c r="F14" s="135" t="s">
        <v>241</v>
      </c>
      <c r="G14" s="62">
        <f t="shared" si="0"/>
        <v>1000</v>
      </c>
      <c r="H14" s="36"/>
      <c r="I14" s="36"/>
      <c r="J14" s="36">
        <v>1000</v>
      </c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 t="s">
        <v>53</v>
      </c>
      <c r="C15" s="1"/>
      <c r="D15" s="14" t="s">
        <v>38</v>
      </c>
      <c r="E15" s="1"/>
      <c r="F15" s="135" t="s">
        <v>242</v>
      </c>
      <c r="G15" s="62">
        <f t="shared" si="0"/>
        <v>10000</v>
      </c>
      <c r="H15" s="36"/>
      <c r="I15" s="36">
        <v>10000</v>
      </c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84</v>
      </c>
      <c r="E16" s="1"/>
      <c r="F16" s="135" t="s">
        <v>148</v>
      </c>
      <c r="G16" s="62">
        <f t="shared" si="0"/>
        <v>450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>
        <v>450</v>
      </c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24.75" customHeight="1">
      <c r="A17" s="8"/>
      <c r="B17" s="8"/>
      <c r="C17" s="1"/>
      <c r="D17" s="14" t="s">
        <v>32</v>
      </c>
      <c r="E17" s="1"/>
      <c r="F17" s="135" t="s">
        <v>243</v>
      </c>
      <c r="G17" s="62">
        <f t="shared" si="0"/>
        <v>20000</v>
      </c>
      <c r="H17" s="36"/>
      <c r="I17" s="36"/>
      <c r="J17" s="36"/>
      <c r="K17" s="36"/>
      <c r="L17" s="36"/>
      <c r="M17" s="36"/>
      <c r="N17" s="36">
        <v>20000</v>
      </c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5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350</v>
      </c>
      <c r="F21" s="15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17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104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48216.5</v>
      </c>
      <c r="F38" s="89"/>
      <c r="G38" s="91">
        <f>SUM(G4:G37)</f>
        <v>42797</v>
      </c>
      <c r="H38" s="91">
        <f>SUM(H4:H37)</f>
        <v>0</v>
      </c>
      <c r="I38" s="91">
        <f>SUM(I4:I37)</f>
        <v>10000</v>
      </c>
      <c r="J38" s="91">
        <f t="shared" ref="J38:AM38" si="1">SUM(J4:J37)</f>
        <v>2000</v>
      </c>
      <c r="K38" s="91">
        <f t="shared" si="1"/>
        <v>0</v>
      </c>
      <c r="L38" s="91">
        <f t="shared" si="1"/>
        <v>0</v>
      </c>
      <c r="M38" s="91">
        <f t="shared" si="1"/>
        <v>0</v>
      </c>
      <c r="N38" s="91">
        <f t="shared" si="1"/>
        <v>23175</v>
      </c>
      <c r="O38" s="91">
        <f t="shared" si="1"/>
        <v>0</v>
      </c>
      <c r="P38" s="91">
        <f t="shared" si="1"/>
        <v>250</v>
      </c>
      <c r="Q38" s="91">
        <f t="shared" si="1"/>
        <v>1900</v>
      </c>
      <c r="R38" s="91">
        <f t="shared" si="1"/>
        <v>0</v>
      </c>
      <c r="S38" s="91">
        <f t="shared" si="1"/>
        <v>0</v>
      </c>
      <c r="T38" s="91">
        <f t="shared" si="1"/>
        <v>0</v>
      </c>
      <c r="U38" s="91">
        <f t="shared" si="1"/>
        <v>1522</v>
      </c>
      <c r="V38" s="91">
        <f t="shared" si="1"/>
        <v>450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3500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48216.5</v>
      </c>
      <c r="D41" s="23"/>
    </row>
    <row r="42" spans="1:47" ht="46.5" customHeight="1">
      <c r="A42" s="29" t="s">
        <v>4</v>
      </c>
      <c r="B42" s="19"/>
      <c r="C42" s="35">
        <f>G38</f>
        <v>42797</v>
      </c>
      <c r="D42" s="24"/>
    </row>
    <row r="43" spans="1:47" ht="46.5" customHeight="1">
      <c r="A43" s="29" t="s">
        <v>5</v>
      </c>
      <c r="B43" s="19"/>
      <c r="C43" s="33">
        <f>+C41-C42</f>
        <v>5419.5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" zoomScale="70" zoomScaleNormal="70" workbookViewId="0">
      <pane xSplit="6" ySplit="2" topLeftCell="G4" activePane="bottomRight" state="frozen"/>
      <selection activeCell="AU4" sqref="AU4:AU37"/>
      <selection pane="topRight" activeCell="AU4" sqref="AU4:AU37"/>
      <selection pane="bottomLeft" activeCell="AU4" sqref="AU4:AU37"/>
      <selection pane="bottomRight" activeCell="AU4" sqref="AU4:AU37"/>
    </sheetView>
  </sheetViews>
  <sheetFormatPr defaultColWidth="19" defaultRowHeight="15"/>
  <cols>
    <col min="1" max="1" width="29.28515625" bestFit="1" customWidth="1"/>
    <col min="2" max="2" width="11.42578125" bestFit="1" customWidth="1"/>
    <col min="4" max="4" width="41" bestFit="1" customWidth="1"/>
    <col min="6" max="6" width="76.140625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70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'1'!C43</f>
        <v>14303</v>
      </c>
      <c r="F4" s="39" t="s">
        <v>106</v>
      </c>
      <c r="G4" s="62">
        <f>SUM(H4:AU4)</f>
        <v>30000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>
        <v>30000</v>
      </c>
      <c r="AT4" s="62"/>
      <c r="AU4" s="62"/>
    </row>
    <row r="5" spans="1:47" ht="25.5" customHeight="1">
      <c r="A5" s="8"/>
      <c r="B5" s="167">
        <f>E5+E6+E7</f>
        <v>30000</v>
      </c>
      <c r="C5" s="166" t="s">
        <v>13</v>
      </c>
      <c r="D5" s="14" t="s">
        <v>117</v>
      </c>
      <c r="E5" s="36">
        <v>30000</v>
      </c>
      <c r="F5" s="39" t="s">
        <v>107</v>
      </c>
      <c r="G5" s="62">
        <f t="shared" ref="G5:G37" si="0">SUM(H5:AU5)</f>
        <v>30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>
        <v>30</v>
      </c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25</v>
      </c>
      <c r="E6" s="36"/>
      <c r="F6" s="39" t="s">
        <v>108</v>
      </c>
      <c r="G6" s="62">
        <f t="shared" si="0"/>
        <v>549</v>
      </c>
      <c r="H6" s="36"/>
      <c r="I6" s="36"/>
      <c r="J6" s="36"/>
      <c r="K6" s="36"/>
      <c r="L6" s="36"/>
      <c r="M6" s="36"/>
      <c r="N6" s="36">
        <v>549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39" t="s">
        <v>109</v>
      </c>
      <c r="G7" s="62">
        <f t="shared" si="0"/>
        <v>456</v>
      </c>
      <c r="H7" s="36"/>
      <c r="I7" s="36"/>
      <c r="J7" s="36"/>
      <c r="K7" s="36"/>
      <c r="L7" s="36"/>
      <c r="M7" s="36"/>
      <c r="N7" s="36">
        <v>456</v>
      </c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235</v>
      </c>
      <c r="C8" s="166" t="s">
        <v>11</v>
      </c>
      <c r="D8" s="14" t="s">
        <v>30</v>
      </c>
      <c r="E8" s="36">
        <v>235</v>
      </c>
      <c r="F8" s="39" t="s">
        <v>110</v>
      </c>
      <c r="G8" s="62">
        <f t="shared" si="0"/>
        <v>30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>
        <v>30</v>
      </c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/>
      <c r="F9" s="39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39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67">
        <f>E11+E12</f>
        <v>900</v>
      </c>
      <c r="C11" s="166" t="s">
        <v>18</v>
      </c>
      <c r="D11" s="14" t="s">
        <v>26</v>
      </c>
      <c r="E11" s="36">
        <v>900</v>
      </c>
      <c r="F11" s="39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/>
      <c r="F12" s="39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400</v>
      </c>
      <c r="C13" s="166" t="s">
        <v>41</v>
      </c>
      <c r="D13" s="14" t="s">
        <v>42</v>
      </c>
      <c r="E13" s="36">
        <v>400</v>
      </c>
      <c r="F13" s="39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25.5" customHeight="1">
      <c r="A14" s="8"/>
      <c r="B14" s="168"/>
      <c r="C14" s="166"/>
      <c r="D14" s="14" t="s">
        <v>43</v>
      </c>
      <c r="E14" s="1"/>
      <c r="F14" s="14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5.5" customHeight="1">
      <c r="A15" s="8"/>
      <c r="B15" s="8"/>
      <c r="C15" s="1"/>
      <c r="D15" s="14" t="s">
        <v>38</v>
      </c>
      <c r="E15" s="1"/>
      <c r="F15" s="14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5.5" customHeight="1">
      <c r="A16" s="8"/>
      <c r="B16" s="8"/>
      <c r="C16" s="1"/>
      <c r="D16" s="14" t="s">
        <v>84</v>
      </c>
      <c r="E16" s="1"/>
      <c r="F16" s="14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25.5" customHeight="1">
      <c r="A17" s="8"/>
      <c r="B17" s="8"/>
      <c r="C17" s="1"/>
      <c r="D17" s="14" t="s">
        <v>32</v>
      </c>
      <c r="E17" s="1"/>
      <c r="F17" s="14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5.5" customHeight="1">
      <c r="A18" s="8"/>
      <c r="B18" s="8"/>
      <c r="C18" s="1"/>
      <c r="D18" s="14" t="s">
        <v>46</v>
      </c>
      <c r="E18" s="1"/>
      <c r="F18" s="14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8"/>
      <c r="C19" s="1"/>
      <c r="D19" s="14" t="s">
        <v>39</v>
      </c>
      <c r="E19" s="1"/>
      <c r="F19" s="14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4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235</v>
      </c>
      <c r="F21" s="14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14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14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14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14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4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4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104</v>
      </c>
      <c r="E28" s="1"/>
      <c r="F28" s="14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4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46073</v>
      </c>
      <c r="F38" s="89"/>
      <c r="G38" s="91">
        <f>SUM(G4:G37)</f>
        <v>31065</v>
      </c>
      <c r="H38" s="91">
        <f>SUM(H4:H37)</f>
        <v>0</v>
      </c>
      <c r="I38" s="91">
        <f>SUM(I4:I37)</f>
        <v>0</v>
      </c>
      <c r="J38" s="91">
        <f t="shared" ref="J38:AL38" si="1">SUM(J4:J37)</f>
        <v>0</v>
      </c>
      <c r="K38" s="91">
        <f t="shared" si="1"/>
        <v>0</v>
      </c>
      <c r="L38" s="91">
        <f t="shared" si="1"/>
        <v>0</v>
      </c>
      <c r="M38" s="91">
        <f t="shared" si="1"/>
        <v>0</v>
      </c>
      <c r="N38" s="91">
        <f t="shared" si="1"/>
        <v>1005</v>
      </c>
      <c r="O38" s="91">
        <f t="shared" si="1"/>
        <v>0</v>
      </c>
      <c r="P38" s="91">
        <f t="shared" si="1"/>
        <v>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60</v>
      </c>
      <c r="U38" s="91">
        <f t="shared" si="1"/>
        <v>0</v>
      </c>
      <c r="V38" s="91">
        <f t="shared" si="1"/>
        <v>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0</v>
      </c>
      <c r="AL38" s="91">
        <f t="shared" si="1"/>
        <v>0</v>
      </c>
      <c r="AM38" s="91">
        <f t="shared" ref="AM38:AR38" si="3">SUM(AM4:AM37)</f>
        <v>0</v>
      </c>
      <c r="AN38" s="91">
        <f t="shared" si="3"/>
        <v>0</v>
      </c>
      <c r="AO38" s="91">
        <f t="shared" si="3"/>
        <v>0</v>
      </c>
      <c r="AP38" s="91">
        <f t="shared" si="3"/>
        <v>0</v>
      </c>
      <c r="AQ38" s="92">
        <f t="shared" si="3"/>
        <v>0</v>
      </c>
      <c r="AR38" s="92">
        <f t="shared" si="3"/>
        <v>0</v>
      </c>
      <c r="AS38" s="92">
        <f t="shared" ref="AS38:AT38" si="4">SUM(AS4:AS37)</f>
        <v>30000</v>
      </c>
      <c r="AT38" s="92">
        <f t="shared" si="4"/>
        <v>0</v>
      </c>
      <c r="AU38" s="92">
        <f t="shared" ref="AU38" si="5">SUM(AU4:AU37)</f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46073</v>
      </c>
      <c r="D41" s="23"/>
    </row>
    <row r="42" spans="1:47" ht="46.5" customHeight="1">
      <c r="A42" s="29" t="s">
        <v>4</v>
      </c>
      <c r="B42" s="19"/>
      <c r="C42" s="35">
        <f>G38</f>
        <v>31065</v>
      </c>
      <c r="D42" s="24"/>
    </row>
    <row r="43" spans="1:47" ht="46.5" customHeight="1">
      <c r="A43" s="29" t="s">
        <v>5</v>
      </c>
      <c r="B43" s="19"/>
      <c r="C43" s="33">
        <f>+C41-C42</f>
        <v>15008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F2:R2"/>
    <mergeCell ref="A38:D38"/>
    <mergeCell ref="C8:C9"/>
    <mergeCell ref="C3:D3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" zoomScale="75" zoomScaleNormal="75" workbookViewId="0">
      <selection activeCell="AU4" sqref="AU4:AU37"/>
    </sheetView>
  </sheetViews>
  <sheetFormatPr defaultColWidth="19" defaultRowHeight="15"/>
  <cols>
    <col min="1" max="1" width="21.42578125" bestFit="1" customWidth="1"/>
    <col min="2" max="2" width="29.85546875" bestFit="1" customWidth="1"/>
    <col min="4" max="4" width="41.42578125" bestFit="1" customWidth="1"/>
    <col min="6" max="6" width="61.42578125" bestFit="1" customWidth="1"/>
    <col min="9" max="9" width="26.85546875" bestFit="1" customWidth="1"/>
    <col min="34" max="34" width="28.85546875" bestFit="1" customWidth="1"/>
    <col min="47" max="47" width="27.285156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70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'19'!C43</f>
        <v>5419.5</v>
      </c>
      <c r="F4" s="136" t="s">
        <v>250</v>
      </c>
      <c r="G4" s="62">
        <f>SUM(H4:AU4)</f>
        <v>2850</v>
      </c>
      <c r="H4" s="62"/>
      <c r="I4" s="62"/>
      <c r="J4" s="62"/>
      <c r="K4" s="62"/>
      <c r="L4" s="62"/>
      <c r="M4" s="62"/>
      <c r="N4" s="62">
        <v>2850</v>
      </c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0</v>
      </c>
      <c r="C5" s="166" t="s">
        <v>13</v>
      </c>
      <c r="D5" s="14" t="s">
        <v>96</v>
      </c>
      <c r="E5" s="36"/>
      <c r="F5" s="136" t="s">
        <v>251</v>
      </c>
      <c r="G5" s="62">
        <f t="shared" ref="G5:G37" si="0">SUM(H5:AU5)</f>
        <v>1800</v>
      </c>
      <c r="H5" s="36"/>
      <c r="I5" s="36"/>
      <c r="J5" s="36"/>
      <c r="K5" s="36"/>
      <c r="L5" s="36"/>
      <c r="M5" s="36"/>
      <c r="N5" s="36">
        <v>1800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198</v>
      </c>
      <c r="E6" s="36"/>
      <c r="F6" s="136" t="s">
        <v>252</v>
      </c>
      <c r="G6" s="62">
        <f t="shared" si="0"/>
        <v>250</v>
      </c>
      <c r="H6" s="36"/>
      <c r="I6" s="36"/>
      <c r="J6" s="36"/>
      <c r="K6" s="36"/>
      <c r="L6" s="36"/>
      <c r="M6" s="36"/>
      <c r="N6" s="36"/>
      <c r="O6" s="36"/>
      <c r="P6" s="36"/>
      <c r="Q6" s="36">
        <v>250</v>
      </c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136" t="s">
        <v>123</v>
      </c>
      <c r="G7" s="62">
        <f t="shared" si="0"/>
        <v>500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>
        <v>500</v>
      </c>
      <c r="AR7" s="36"/>
      <c r="AS7" s="36"/>
      <c r="AT7" s="36"/>
      <c r="AU7" s="36"/>
    </row>
    <row r="8" spans="1:47" ht="25.5" customHeight="1">
      <c r="A8" s="8"/>
      <c r="B8" s="167">
        <f>E8+E9</f>
        <v>125</v>
      </c>
      <c r="C8" s="166" t="s">
        <v>11</v>
      </c>
      <c r="D8" s="14" t="s">
        <v>30</v>
      </c>
      <c r="E8" s="36"/>
      <c r="F8" s="136" t="s">
        <v>253</v>
      </c>
      <c r="G8" s="62">
        <f t="shared" si="0"/>
        <v>1000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>
        <v>1000</v>
      </c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>
        <v>125</v>
      </c>
      <c r="F9" s="136" t="s">
        <v>218</v>
      </c>
      <c r="G9" s="62">
        <f t="shared" si="0"/>
        <v>300</v>
      </c>
      <c r="H9" s="36"/>
      <c r="I9" s="36"/>
      <c r="J9" s="36">
        <v>300</v>
      </c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36" t="s">
        <v>254</v>
      </c>
      <c r="G10" s="62">
        <f t="shared" si="0"/>
        <v>368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>
        <v>368</v>
      </c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69" customHeight="1">
      <c r="A11" s="49" t="s">
        <v>258</v>
      </c>
      <c r="B11" s="167">
        <f>E11+E12</f>
        <v>13760</v>
      </c>
      <c r="C11" s="166" t="s">
        <v>18</v>
      </c>
      <c r="D11" s="14" t="s">
        <v>26</v>
      </c>
      <c r="E11" s="36">
        <v>10300</v>
      </c>
      <c r="F11" s="136" t="s">
        <v>255</v>
      </c>
      <c r="G11" s="62">
        <f t="shared" si="0"/>
        <v>660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>
        <v>660</v>
      </c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>
        <v>3460</v>
      </c>
      <c r="F12" s="136" t="s">
        <v>256</v>
      </c>
      <c r="G12" s="62">
        <f t="shared" si="0"/>
        <v>2000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>
        <v>2000</v>
      </c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300</v>
      </c>
      <c r="C13" s="166" t="s">
        <v>41</v>
      </c>
      <c r="D13" s="14" t="s">
        <v>42</v>
      </c>
      <c r="E13" s="36"/>
      <c r="F13" s="136" t="s">
        <v>257</v>
      </c>
      <c r="G13" s="62">
        <f t="shared" si="0"/>
        <v>200</v>
      </c>
      <c r="H13" s="36"/>
      <c r="I13" s="36"/>
      <c r="J13" s="36">
        <v>200</v>
      </c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>
        <v>300</v>
      </c>
      <c r="F14" s="50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3.25">
      <c r="A15" s="8"/>
      <c r="B15" s="8"/>
      <c r="C15" s="1"/>
      <c r="D15" s="14" t="s">
        <v>38</v>
      </c>
      <c r="E15" s="1"/>
      <c r="F15" s="50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84</v>
      </c>
      <c r="E16" s="1"/>
      <c r="F16" s="15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5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5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 t="s">
        <v>54</v>
      </c>
      <c r="C19" s="1"/>
      <c r="D19" s="14" t="s">
        <v>39</v>
      </c>
      <c r="E19" s="1"/>
      <c r="F19" s="15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5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390</v>
      </c>
      <c r="F21" s="15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17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104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19994.5</v>
      </c>
      <c r="F38" s="89"/>
      <c r="G38" s="91">
        <f>SUM(G4:G37)</f>
        <v>9928</v>
      </c>
      <c r="H38" s="91">
        <f>SUM(H4:H37)</f>
        <v>0</v>
      </c>
      <c r="I38" s="91">
        <f>SUM(I4:I37)</f>
        <v>0</v>
      </c>
      <c r="J38" s="91">
        <f t="shared" ref="J38:AM38" si="1">SUM(J4:J37)</f>
        <v>500</v>
      </c>
      <c r="K38" s="91">
        <f t="shared" si="1"/>
        <v>0</v>
      </c>
      <c r="L38" s="91">
        <f t="shared" si="1"/>
        <v>0</v>
      </c>
      <c r="M38" s="91">
        <f t="shared" si="1"/>
        <v>0</v>
      </c>
      <c r="N38" s="91">
        <f t="shared" si="1"/>
        <v>4650</v>
      </c>
      <c r="O38" s="91">
        <f t="shared" si="1"/>
        <v>0</v>
      </c>
      <c r="P38" s="91">
        <f t="shared" si="1"/>
        <v>0</v>
      </c>
      <c r="Q38" s="91">
        <f t="shared" si="1"/>
        <v>250</v>
      </c>
      <c r="R38" s="91">
        <f t="shared" si="1"/>
        <v>0</v>
      </c>
      <c r="S38" s="91">
        <f t="shared" si="1"/>
        <v>0</v>
      </c>
      <c r="T38" s="91">
        <f t="shared" si="1"/>
        <v>0</v>
      </c>
      <c r="U38" s="91">
        <f t="shared" si="1"/>
        <v>1028</v>
      </c>
      <c r="V38" s="91">
        <f t="shared" si="1"/>
        <v>0</v>
      </c>
      <c r="W38" s="91">
        <f t="shared" si="1"/>
        <v>0</v>
      </c>
      <c r="X38" s="91">
        <f t="shared" si="1"/>
        <v>1000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2000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500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19994.5</v>
      </c>
      <c r="D41" s="23"/>
    </row>
    <row r="42" spans="1:47" ht="46.5" customHeight="1">
      <c r="A42" s="29" t="s">
        <v>4</v>
      </c>
      <c r="B42" s="19"/>
      <c r="C42" s="35">
        <f>G38</f>
        <v>9928</v>
      </c>
      <c r="D42" s="24"/>
    </row>
    <row r="43" spans="1:47" ht="46.5" customHeight="1">
      <c r="A43" s="29" t="s">
        <v>5</v>
      </c>
      <c r="B43" s="19"/>
      <c r="C43" s="33">
        <f>+C41-C42</f>
        <v>10066.5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" zoomScale="73" zoomScaleNormal="73" workbookViewId="0">
      <selection activeCell="AU4" sqref="AU4:AU37"/>
    </sheetView>
  </sheetViews>
  <sheetFormatPr defaultColWidth="19" defaultRowHeight="15"/>
  <cols>
    <col min="1" max="1" width="21.42578125" bestFit="1" customWidth="1"/>
    <col min="2" max="2" width="11.7109375" bestFit="1" customWidth="1"/>
    <col min="4" max="4" width="42.5703125" bestFit="1" customWidth="1"/>
    <col min="6" max="6" width="67.28515625" bestFit="1" customWidth="1"/>
    <col min="9" max="9" width="27.5703125" bestFit="1" customWidth="1"/>
    <col min="34" max="34" width="29.7109375" bestFit="1" customWidth="1"/>
    <col min="47" max="47" width="28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70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'20'!C43</f>
        <v>10066.5</v>
      </c>
      <c r="F4" s="56" t="s">
        <v>212</v>
      </c>
      <c r="G4" s="62">
        <f>SUM(H4:AU4)</f>
        <v>1435</v>
      </c>
      <c r="H4" s="62"/>
      <c r="I4" s="62"/>
      <c r="J4" s="62"/>
      <c r="K4" s="62"/>
      <c r="L4" s="62"/>
      <c r="M4" s="62"/>
      <c r="N4" s="62">
        <v>1435</v>
      </c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0</v>
      </c>
      <c r="C5" s="166" t="s">
        <v>13</v>
      </c>
      <c r="D5" s="39" t="s">
        <v>96</v>
      </c>
      <c r="E5" s="36"/>
      <c r="F5" s="56" t="s">
        <v>267</v>
      </c>
      <c r="G5" s="62">
        <f t="shared" ref="G5:G37" si="0">SUM(H5:AU5)</f>
        <v>30</v>
      </c>
      <c r="H5" s="36"/>
      <c r="I5" s="36"/>
      <c r="J5" s="36"/>
      <c r="K5" s="36"/>
      <c r="L5" s="36"/>
      <c r="M5" s="36"/>
      <c r="N5" s="36"/>
      <c r="O5" s="36">
        <v>30</v>
      </c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198</v>
      </c>
      <c r="E6" s="36"/>
      <c r="F6" s="56" t="s">
        <v>259</v>
      </c>
      <c r="G6" s="62">
        <f t="shared" si="0"/>
        <v>552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>
        <v>552</v>
      </c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50" t="s">
        <v>260</v>
      </c>
      <c r="G7" s="62">
        <f t="shared" si="0"/>
        <v>96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>
        <v>96</v>
      </c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105</v>
      </c>
      <c r="C8" s="166" t="s">
        <v>11</v>
      </c>
      <c r="D8" s="14" t="s">
        <v>30</v>
      </c>
      <c r="E8" s="36">
        <v>105</v>
      </c>
      <c r="F8" s="50" t="s">
        <v>261</v>
      </c>
      <c r="G8" s="62">
        <f t="shared" si="0"/>
        <v>1000</v>
      </c>
      <c r="H8" s="36"/>
      <c r="I8" s="36"/>
      <c r="J8" s="36">
        <v>1000</v>
      </c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/>
      <c r="F9" s="50" t="s">
        <v>262</v>
      </c>
      <c r="G9" s="62">
        <f t="shared" si="0"/>
        <v>3400</v>
      </c>
      <c r="H9" s="36"/>
      <c r="I9" s="36"/>
      <c r="J9" s="36"/>
      <c r="K9" s="36"/>
      <c r="L9" s="36"/>
      <c r="M9" s="36"/>
      <c r="N9" s="36">
        <v>3400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50" t="s">
        <v>263</v>
      </c>
      <c r="G10" s="62">
        <f t="shared" si="0"/>
        <v>813</v>
      </c>
      <c r="H10" s="36"/>
      <c r="I10" s="36"/>
      <c r="J10" s="36"/>
      <c r="K10" s="36"/>
      <c r="L10" s="36"/>
      <c r="M10" s="36"/>
      <c r="N10" s="36">
        <v>813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67">
        <f>E11+E12</f>
        <v>2090</v>
      </c>
      <c r="C11" s="166" t="s">
        <v>18</v>
      </c>
      <c r="D11" s="14" t="s">
        <v>26</v>
      </c>
      <c r="E11" s="36">
        <v>2090</v>
      </c>
      <c r="F11" s="50" t="s">
        <v>264</v>
      </c>
      <c r="G11" s="62">
        <f t="shared" si="0"/>
        <v>1000</v>
      </c>
      <c r="H11" s="36"/>
      <c r="I11" s="36"/>
      <c r="J11" s="36"/>
      <c r="K11" s="36"/>
      <c r="L11" s="36"/>
      <c r="M11" s="36">
        <v>1000</v>
      </c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/>
      <c r="F12" s="50" t="s">
        <v>265</v>
      </c>
      <c r="G12" s="62">
        <f t="shared" si="0"/>
        <v>220</v>
      </c>
      <c r="H12" s="36"/>
      <c r="I12" s="36"/>
      <c r="J12" s="36"/>
      <c r="K12" s="36"/>
      <c r="L12" s="36"/>
      <c r="M12" s="36"/>
      <c r="N12" s="36"/>
      <c r="O12" s="36">
        <v>220</v>
      </c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0</v>
      </c>
      <c r="C13" s="166" t="s">
        <v>41</v>
      </c>
      <c r="D13" s="14" t="s">
        <v>42</v>
      </c>
      <c r="E13" s="36"/>
      <c r="F13" s="50" t="s">
        <v>266</v>
      </c>
      <c r="G13" s="62">
        <f t="shared" si="0"/>
        <v>800</v>
      </c>
      <c r="H13" s="36"/>
      <c r="I13" s="36"/>
      <c r="J13" s="36"/>
      <c r="K13" s="36"/>
      <c r="L13" s="36"/>
      <c r="M13" s="36"/>
      <c r="N13" s="36"/>
      <c r="O13" s="36">
        <v>800</v>
      </c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/>
      <c r="F14" s="39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39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84</v>
      </c>
      <c r="E16" s="1"/>
      <c r="F16" s="39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39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40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420</v>
      </c>
      <c r="F21" s="39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40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104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12681.5</v>
      </c>
      <c r="F38" s="89"/>
      <c r="G38" s="91">
        <f>SUM(G4:G37)</f>
        <v>9346</v>
      </c>
      <c r="H38" s="91">
        <f>SUM(H4:H37)</f>
        <v>0</v>
      </c>
      <c r="I38" s="91">
        <f>SUM(I4:I37)</f>
        <v>0</v>
      </c>
      <c r="J38" s="91">
        <f t="shared" ref="J38:AM38" si="1">SUM(J4:J37)</f>
        <v>1000</v>
      </c>
      <c r="K38" s="91">
        <f t="shared" si="1"/>
        <v>0</v>
      </c>
      <c r="L38" s="91">
        <f t="shared" si="1"/>
        <v>0</v>
      </c>
      <c r="M38" s="91">
        <f t="shared" si="1"/>
        <v>1000</v>
      </c>
      <c r="N38" s="91">
        <f t="shared" si="1"/>
        <v>5648</v>
      </c>
      <c r="O38" s="91">
        <f t="shared" si="1"/>
        <v>1050</v>
      </c>
      <c r="P38" s="91">
        <f t="shared" si="1"/>
        <v>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0</v>
      </c>
      <c r="U38" s="91">
        <f t="shared" si="1"/>
        <v>0</v>
      </c>
      <c r="V38" s="91">
        <f t="shared" si="1"/>
        <v>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648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12681.5</v>
      </c>
      <c r="D41" s="23"/>
    </row>
    <row r="42" spans="1:47" ht="46.5" customHeight="1">
      <c r="A42" s="29" t="s">
        <v>4</v>
      </c>
      <c r="B42" s="19"/>
      <c r="C42" s="35">
        <f>G38</f>
        <v>9346</v>
      </c>
      <c r="D42" s="24"/>
    </row>
    <row r="43" spans="1:47" ht="46.5" customHeight="1">
      <c r="A43" s="29" t="s">
        <v>5</v>
      </c>
      <c r="B43" s="19"/>
      <c r="C43" s="33">
        <f>+C41-C42</f>
        <v>3335.5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6" zoomScale="87" zoomScaleNormal="87" workbookViewId="0">
      <selection activeCell="E7" sqref="E7:E28"/>
    </sheetView>
  </sheetViews>
  <sheetFormatPr defaultColWidth="19" defaultRowHeight="15"/>
  <cols>
    <col min="1" max="1" width="21.42578125" bestFit="1" customWidth="1"/>
    <col min="2" max="2" width="11.5703125" bestFit="1" customWidth="1"/>
    <col min="4" max="4" width="41.5703125" bestFit="1" customWidth="1"/>
    <col min="5" max="5" width="23.42578125" bestFit="1" customWidth="1"/>
    <col min="6" max="6" width="58.140625" bestFit="1" customWidth="1"/>
    <col min="9" max="9" width="26.7109375" bestFit="1" customWidth="1"/>
    <col min="34" max="34" width="29.42578125" bestFit="1" customWidth="1"/>
    <col min="47" max="47" width="28.285156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93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'21'!C43</f>
        <v>3335.5</v>
      </c>
      <c r="F4" s="156" t="s">
        <v>269</v>
      </c>
      <c r="G4" s="62">
        <f>SUM(H4:AU4)</f>
        <v>1100</v>
      </c>
      <c r="H4" s="62">
        <v>1100</v>
      </c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0</v>
      </c>
      <c r="C5" s="166" t="s">
        <v>13</v>
      </c>
      <c r="D5" s="14" t="s">
        <v>96</v>
      </c>
      <c r="E5" s="36"/>
      <c r="F5" s="157" t="s">
        <v>270</v>
      </c>
      <c r="G5" s="62">
        <f t="shared" ref="G5:G37" si="0">SUM(H5:AU5)</f>
        <v>800</v>
      </c>
      <c r="H5" s="36"/>
      <c r="I5" s="36"/>
      <c r="J5" s="36"/>
      <c r="K5" s="36"/>
      <c r="L5" s="36"/>
      <c r="M5" s="36">
        <v>800</v>
      </c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198</v>
      </c>
      <c r="E6" s="36"/>
      <c r="F6" s="157" t="s">
        <v>271</v>
      </c>
      <c r="G6" s="62">
        <f t="shared" si="0"/>
        <v>1500</v>
      </c>
      <c r="H6" s="36">
        <v>1500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157" t="s">
        <v>272</v>
      </c>
      <c r="G7" s="62">
        <f t="shared" si="0"/>
        <v>200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>
        <v>200</v>
      </c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800</v>
      </c>
      <c r="C8" s="166" t="s">
        <v>11</v>
      </c>
      <c r="D8" s="14" t="s">
        <v>30</v>
      </c>
      <c r="E8" s="36">
        <v>800</v>
      </c>
      <c r="F8" s="156" t="s">
        <v>210</v>
      </c>
      <c r="G8" s="62">
        <f t="shared" si="0"/>
        <v>500</v>
      </c>
      <c r="H8" s="36"/>
      <c r="I8" s="36"/>
      <c r="J8" s="36">
        <v>500</v>
      </c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/>
      <c r="F9" s="50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50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89.25" customHeight="1">
      <c r="A11" s="49"/>
      <c r="B11" s="167">
        <f>E11+E12</f>
        <v>1657.5</v>
      </c>
      <c r="C11" s="166" t="s">
        <v>18</v>
      </c>
      <c r="D11" s="14" t="s">
        <v>26</v>
      </c>
      <c r="E11" s="36">
        <v>1657.5</v>
      </c>
      <c r="F11" s="50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/>
      <c r="F12" s="50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0</v>
      </c>
      <c r="C13" s="166" t="s">
        <v>41</v>
      </c>
      <c r="D13" s="14" t="s">
        <v>42</v>
      </c>
      <c r="E13" s="36"/>
      <c r="F13" s="50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/>
      <c r="F14" s="50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3.25">
      <c r="A15" s="8"/>
      <c r="B15" s="8"/>
      <c r="C15" s="1"/>
      <c r="D15" s="14" t="s">
        <v>38</v>
      </c>
      <c r="E15" s="1"/>
      <c r="F15" s="50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3.25">
      <c r="A16" s="8"/>
      <c r="B16" s="16"/>
      <c r="C16" s="1"/>
      <c r="D16" s="14" t="s">
        <v>84</v>
      </c>
      <c r="E16" s="1"/>
      <c r="F16" s="50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50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39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/>
      <c r="F21" s="39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39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104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5793</v>
      </c>
      <c r="F38" s="89"/>
      <c r="G38" s="91">
        <f>SUM(G4:G37)</f>
        <v>4100</v>
      </c>
      <c r="H38" s="91">
        <f>SUM(H4:H37)</f>
        <v>2600</v>
      </c>
      <c r="I38" s="91">
        <f>SUM(I4:I37)</f>
        <v>0</v>
      </c>
      <c r="J38" s="91">
        <f t="shared" ref="J38:AL38" si="1">SUM(J4:J37)</f>
        <v>500</v>
      </c>
      <c r="K38" s="91">
        <f t="shared" si="1"/>
        <v>0</v>
      </c>
      <c r="L38" s="91">
        <f t="shared" si="1"/>
        <v>0</v>
      </c>
      <c r="M38" s="91">
        <f t="shared" si="1"/>
        <v>800</v>
      </c>
      <c r="N38" s="91">
        <f t="shared" si="1"/>
        <v>0</v>
      </c>
      <c r="O38" s="91">
        <f t="shared" si="1"/>
        <v>0</v>
      </c>
      <c r="P38" s="91">
        <f t="shared" si="1"/>
        <v>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0</v>
      </c>
      <c r="U38" s="91">
        <f t="shared" si="1"/>
        <v>0</v>
      </c>
      <c r="V38" s="91">
        <f t="shared" si="1"/>
        <v>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200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0</v>
      </c>
      <c r="AL38" s="91">
        <f t="shared" si="1"/>
        <v>0</v>
      </c>
      <c r="AM38" s="91">
        <f t="shared" ref="AM38:AR38" si="3">SUM(AM4:AM37)</f>
        <v>0</v>
      </c>
      <c r="AN38" s="91">
        <f t="shared" si="3"/>
        <v>0</v>
      </c>
      <c r="AO38" s="91">
        <f t="shared" si="3"/>
        <v>0</v>
      </c>
      <c r="AP38" s="91">
        <f t="shared" si="3"/>
        <v>0</v>
      </c>
      <c r="AQ38" s="92">
        <f t="shared" si="3"/>
        <v>0</v>
      </c>
      <c r="AR38" s="92">
        <f t="shared" si="3"/>
        <v>0</v>
      </c>
      <c r="AS38" s="92">
        <f t="shared" ref="AS38:AT38" si="4">SUM(AS4:AS37)</f>
        <v>0</v>
      </c>
      <c r="AT38" s="92">
        <f t="shared" si="4"/>
        <v>0</v>
      </c>
      <c r="AU38" s="92">
        <f t="shared" ref="AU38" si="5">SUM(AU4:AU37)</f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5793</v>
      </c>
      <c r="D41" s="23"/>
    </row>
    <row r="42" spans="1:47" ht="46.5" customHeight="1">
      <c r="A42" s="29" t="s">
        <v>4</v>
      </c>
      <c r="B42" s="19"/>
      <c r="C42" s="35">
        <f>G38</f>
        <v>4100</v>
      </c>
      <c r="D42" s="24"/>
    </row>
    <row r="43" spans="1:47" ht="46.5" customHeight="1">
      <c r="A43" s="29" t="s">
        <v>5</v>
      </c>
      <c r="B43" s="19"/>
      <c r="C43" s="33">
        <f>+C41-C42</f>
        <v>1693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.15748031496062992" top="0.62992125984251968" bottom="0.82677165354330717" header="0.15748031496062992" footer="0"/>
  <pageSetup paperSize="9" scale="36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5" zoomScale="78" zoomScaleNormal="78" workbookViewId="0">
      <selection activeCell="E5" sqref="E5:E32"/>
    </sheetView>
  </sheetViews>
  <sheetFormatPr defaultColWidth="19" defaultRowHeight="15"/>
  <cols>
    <col min="1" max="1" width="21.7109375" style="148" bestFit="1" customWidth="1"/>
    <col min="2" max="2" width="14.5703125" style="148" bestFit="1" customWidth="1"/>
    <col min="3" max="3" width="19" style="148"/>
    <col min="4" max="4" width="41.85546875" style="148" bestFit="1" customWidth="1"/>
    <col min="5" max="5" width="19" style="148"/>
    <col min="6" max="6" width="80.140625" style="148" bestFit="1" customWidth="1"/>
    <col min="7" max="8" width="19" style="148"/>
    <col min="9" max="9" width="26.5703125" style="148" bestFit="1" customWidth="1"/>
    <col min="10" max="33" width="19" style="148"/>
    <col min="34" max="34" width="29.42578125" style="148" bestFit="1" customWidth="1"/>
    <col min="35" max="46" width="19" style="148"/>
    <col min="47" max="47" width="28.85546875" style="148" bestFit="1" customWidth="1"/>
    <col min="48" max="16384" width="19" style="148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149"/>
      <c r="U2" s="149"/>
      <c r="V2" s="149"/>
      <c r="W2" s="149"/>
      <c r="X2" s="149"/>
      <c r="Y2" s="149"/>
      <c r="Z2" s="149"/>
      <c r="AA2" s="149"/>
      <c r="AB2" s="149"/>
    </row>
    <row r="3" spans="1:47" s="150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93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'22'!C43</f>
        <v>1693</v>
      </c>
      <c r="F4" s="59" t="s">
        <v>276</v>
      </c>
      <c r="G4" s="62">
        <f>SUM(H4:AU4)</f>
        <v>200</v>
      </c>
      <c r="H4" s="62"/>
      <c r="I4" s="62"/>
      <c r="J4" s="62">
        <v>200</v>
      </c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144"/>
      <c r="B5" s="167">
        <f>E5+E6+E7</f>
        <v>50000</v>
      </c>
      <c r="C5" s="166" t="s">
        <v>13</v>
      </c>
      <c r="D5" s="142" t="s">
        <v>274</v>
      </c>
      <c r="E5" s="36">
        <v>10000</v>
      </c>
      <c r="F5" s="151" t="s">
        <v>155</v>
      </c>
      <c r="G5" s="62">
        <f t="shared" ref="G5:G37" si="0">SUM(H5:AU5)</f>
        <v>50</v>
      </c>
      <c r="H5" s="36"/>
      <c r="I5" s="36"/>
      <c r="J5" s="36"/>
      <c r="K5" s="36"/>
      <c r="L5" s="36"/>
      <c r="M5" s="36"/>
      <c r="N5" s="36"/>
      <c r="O5" s="36"/>
      <c r="P5" s="36">
        <v>50</v>
      </c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144"/>
      <c r="B6" s="168"/>
      <c r="C6" s="166"/>
      <c r="D6" s="142" t="s">
        <v>273</v>
      </c>
      <c r="E6" s="36">
        <v>40000</v>
      </c>
      <c r="F6" s="151" t="s">
        <v>277</v>
      </c>
      <c r="G6" s="62">
        <f t="shared" si="0"/>
        <v>1500</v>
      </c>
      <c r="H6" s="36"/>
      <c r="I6" s="36"/>
      <c r="J6" s="36">
        <v>1500</v>
      </c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144"/>
      <c r="B7" s="168"/>
      <c r="C7" s="166"/>
      <c r="D7" s="142" t="s">
        <v>58</v>
      </c>
      <c r="E7" s="36"/>
      <c r="F7" s="151" t="s">
        <v>278</v>
      </c>
      <c r="G7" s="62">
        <f t="shared" si="0"/>
        <v>5050</v>
      </c>
      <c r="H7" s="36"/>
      <c r="I7" s="36">
        <v>5050</v>
      </c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144"/>
      <c r="B8" s="167">
        <f>E8+E9</f>
        <v>0</v>
      </c>
      <c r="C8" s="166" t="s">
        <v>11</v>
      </c>
      <c r="D8" s="142" t="s">
        <v>30</v>
      </c>
      <c r="E8" s="36"/>
      <c r="F8" s="151" t="s">
        <v>279</v>
      </c>
      <c r="G8" s="62">
        <f t="shared" si="0"/>
        <v>300</v>
      </c>
      <c r="H8" s="36"/>
      <c r="I8" s="36"/>
      <c r="J8" s="36">
        <v>300</v>
      </c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144"/>
      <c r="B9" s="168"/>
      <c r="C9" s="166"/>
      <c r="D9" s="142" t="s">
        <v>31</v>
      </c>
      <c r="E9" s="36"/>
      <c r="F9" s="151" t="s">
        <v>280</v>
      </c>
      <c r="G9" s="62">
        <f t="shared" si="0"/>
        <v>300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>
        <v>300</v>
      </c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144"/>
      <c r="B10" s="144"/>
      <c r="C10" s="143"/>
      <c r="D10" s="142" t="s">
        <v>12</v>
      </c>
      <c r="E10" s="36"/>
      <c r="F10" s="151" t="s">
        <v>148</v>
      </c>
      <c r="G10" s="62">
        <f t="shared" si="0"/>
        <v>385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>
        <v>385</v>
      </c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144"/>
      <c r="B11" s="167">
        <f>E11+E12</f>
        <v>3740</v>
      </c>
      <c r="C11" s="166" t="s">
        <v>18</v>
      </c>
      <c r="D11" s="142" t="s">
        <v>26</v>
      </c>
      <c r="E11" s="36"/>
      <c r="F11" s="151" t="s">
        <v>281</v>
      </c>
      <c r="G11" s="62">
        <f t="shared" si="0"/>
        <v>5500</v>
      </c>
      <c r="H11" s="36"/>
      <c r="I11" s="36"/>
      <c r="J11" s="36"/>
      <c r="K11" s="36"/>
      <c r="L11" s="36"/>
      <c r="M11" s="36"/>
      <c r="N11" s="36">
        <v>5500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144"/>
      <c r="B12" s="168"/>
      <c r="C12" s="166"/>
      <c r="D12" s="142" t="s">
        <v>27</v>
      </c>
      <c r="E12" s="36">
        <v>3740</v>
      </c>
      <c r="F12" s="151" t="s">
        <v>282</v>
      </c>
      <c r="G12" s="62">
        <f t="shared" si="0"/>
        <v>505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>
        <v>505</v>
      </c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144"/>
      <c r="B13" s="167">
        <f>E13+E14</f>
        <v>100</v>
      </c>
      <c r="C13" s="166" t="s">
        <v>41</v>
      </c>
      <c r="D13" s="142" t="s">
        <v>42</v>
      </c>
      <c r="E13" s="36"/>
      <c r="F13" s="151" t="s">
        <v>283</v>
      </c>
      <c r="G13" s="62">
        <f t="shared" si="0"/>
        <v>4500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>
        <v>4500</v>
      </c>
      <c r="AO13" s="36"/>
      <c r="AP13" s="36"/>
      <c r="AQ13" s="36"/>
      <c r="AR13" s="36"/>
      <c r="AS13" s="36"/>
      <c r="AT13" s="36"/>
      <c r="AU13" s="36"/>
    </row>
    <row r="14" spans="1:47" ht="55.5" customHeight="1">
      <c r="A14" s="144"/>
      <c r="B14" s="168"/>
      <c r="C14" s="166"/>
      <c r="D14" s="142" t="s">
        <v>43</v>
      </c>
      <c r="E14" s="143">
        <v>100</v>
      </c>
      <c r="F14" s="151" t="s">
        <v>284</v>
      </c>
      <c r="G14" s="62">
        <f t="shared" si="0"/>
        <v>300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>
        <v>300</v>
      </c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144"/>
      <c r="B15" s="144"/>
      <c r="C15" s="143"/>
      <c r="D15" s="142" t="s">
        <v>38</v>
      </c>
      <c r="E15" s="143"/>
      <c r="F15" s="151" t="s">
        <v>285</v>
      </c>
      <c r="G15" s="62">
        <f t="shared" si="0"/>
        <v>500</v>
      </c>
      <c r="H15" s="36"/>
      <c r="I15" s="36"/>
      <c r="J15" s="36">
        <v>500</v>
      </c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144"/>
      <c r="B16" s="16"/>
      <c r="C16" s="143"/>
      <c r="D16" s="142" t="s">
        <v>84</v>
      </c>
      <c r="E16" s="143"/>
      <c r="F16" s="151" t="s">
        <v>286</v>
      </c>
      <c r="G16" s="62">
        <f t="shared" si="0"/>
        <v>600</v>
      </c>
      <c r="H16" s="36"/>
      <c r="I16" s="36"/>
      <c r="J16" s="36"/>
      <c r="K16" s="36"/>
      <c r="L16" s="36"/>
      <c r="M16" s="36"/>
      <c r="N16" s="36">
        <v>600</v>
      </c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39" customHeight="1">
      <c r="A17" s="144"/>
      <c r="B17" s="144"/>
      <c r="C17" s="143"/>
      <c r="D17" s="142" t="s">
        <v>32</v>
      </c>
      <c r="E17" s="143"/>
      <c r="F17" s="151" t="s">
        <v>287</v>
      </c>
      <c r="G17" s="62">
        <f t="shared" si="0"/>
        <v>4000</v>
      </c>
      <c r="H17" s="36">
        <v>4000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3.25">
      <c r="A18" s="144"/>
      <c r="B18" s="16"/>
      <c r="C18" s="143"/>
      <c r="D18" s="142" t="s">
        <v>46</v>
      </c>
      <c r="E18" s="143"/>
      <c r="F18" s="152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144"/>
      <c r="B19" s="16"/>
      <c r="C19" s="143"/>
      <c r="D19" s="142" t="s">
        <v>39</v>
      </c>
      <c r="E19" s="143"/>
      <c r="F19" s="152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144"/>
      <c r="B20" s="144"/>
      <c r="C20" s="143"/>
      <c r="D20" s="142" t="s">
        <v>40</v>
      </c>
      <c r="E20" s="143"/>
      <c r="F20" s="152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144"/>
      <c r="B21" s="144"/>
      <c r="C21" s="143"/>
      <c r="D21" s="142" t="s">
        <v>62</v>
      </c>
      <c r="E21" s="143"/>
      <c r="F21" s="152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144"/>
      <c r="B22" s="144"/>
      <c r="C22" s="143"/>
      <c r="D22" s="142" t="s">
        <v>60</v>
      </c>
      <c r="E22" s="143"/>
      <c r="F22" s="152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144"/>
      <c r="B23" s="144"/>
      <c r="C23" s="143"/>
      <c r="D23" s="142" t="s">
        <v>63</v>
      </c>
      <c r="E23" s="143"/>
      <c r="F23" s="152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144"/>
      <c r="B24" s="144"/>
      <c r="C24" s="143"/>
      <c r="D24" s="142" t="s">
        <v>82</v>
      </c>
      <c r="E24" s="143"/>
      <c r="F24" s="152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144"/>
      <c r="B25" s="144"/>
      <c r="C25" s="143"/>
      <c r="D25" s="142" t="s">
        <v>85</v>
      </c>
      <c r="E25" s="143"/>
      <c r="F25" s="152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144"/>
      <c r="B26" s="144"/>
      <c r="C26" s="143"/>
      <c r="D26" s="142" t="s">
        <v>87</v>
      </c>
      <c r="E26" s="143"/>
      <c r="F26" s="152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144"/>
      <c r="B27" s="144"/>
      <c r="C27" s="94" t="s">
        <v>89</v>
      </c>
      <c r="D27" s="142" t="s">
        <v>88</v>
      </c>
      <c r="E27" s="143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144"/>
      <c r="B28" s="144" t="s">
        <v>275</v>
      </c>
      <c r="C28" s="143"/>
      <c r="D28" s="143" t="s">
        <v>104</v>
      </c>
      <c r="E28" s="143">
        <v>30000</v>
      </c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144"/>
      <c r="B29" s="144"/>
      <c r="C29" s="143"/>
      <c r="D29" s="143"/>
      <c r="E29" s="143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144"/>
      <c r="B30" s="144"/>
      <c r="C30" s="143"/>
      <c r="D30" s="143"/>
      <c r="E30" s="143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144"/>
      <c r="B31" s="144"/>
      <c r="C31" s="143"/>
      <c r="D31" s="143"/>
      <c r="E31" s="143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144"/>
      <c r="B32" s="144"/>
      <c r="C32" s="143"/>
      <c r="D32" s="143"/>
      <c r="E32" s="143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144"/>
      <c r="B33" s="144"/>
      <c r="C33" s="143"/>
      <c r="D33" s="143"/>
      <c r="E33" s="143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144"/>
      <c r="B34" s="144"/>
      <c r="C34" s="143"/>
      <c r="D34" s="143"/>
      <c r="E34" s="143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144"/>
      <c r="B35" s="144"/>
      <c r="C35" s="143"/>
      <c r="D35" s="143"/>
      <c r="E35" s="143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144"/>
      <c r="B36" s="144"/>
      <c r="C36" s="143"/>
      <c r="D36" s="143"/>
      <c r="E36" s="143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85533</v>
      </c>
      <c r="F38" s="145"/>
      <c r="G38" s="91">
        <f>SUM(G4:G37)</f>
        <v>23690</v>
      </c>
      <c r="H38" s="91">
        <f>SUM(H4:H37)</f>
        <v>4000</v>
      </c>
      <c r="I38" s="91">
        <f>SUM(I4:I37)</f>
        <v>5050</v>
      </c>
      <c r="J38" s="91">
        <f t="shared" ref="J38:AM38" si="1">SUM(J4:J37)</f>
        <v>2500</v>
      </c>
      <c r="K38" s="91">
        <f t="shared" si="1"/>
        <v>0</v>
      </c>
      <c r="L38" s="91">
        <f t="shared" si="1"/>
        <v>0</v>
      </c>
      <c r="M38" s="91">
        <f t="shared" si="1"/>
        <v>0</v>
      </c>
      <c r="N38" s="91">
        <f t="shared" si="1"/>
        <v>6100</v>
      </c>
      <c r="O38" s="91">
        <f t="shared" si="1"/>
        <v>0</v>
      </c>
      <c r="P38" s="91">
        <f t="shared" si="1"/>
        <v>50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0</v>
      </c>
      <c r="U38" s="91">
        <f t="shared" si="1"/>
        <v>0</v>
      </c>
      <c r="V38" s="91">
        <f t="shared" si="1"/>
        <v>385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505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600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4500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85533</v>
      </c>
      <c r="D41" s="23"/>
    </row>
    <row r="42" spans="1:47" ht="46.5" customHeight="1">
      <c r="A42" s="29" t="s">
        <v>4</v>
      </c>
      <c r="B42" s="19"/>
      <c r="C42" s="35">
        <f>G38</f>
        <v>23690</v>
      </c>
      <c r="D42" s="24"/>
    </row>
    <row r="43" spans="1:47" ht="46.5" customHeight="1">
      <c r="A43" s="29" t="s">
        <v>5</v>
      </c>
      <c r="B43" s="19"/>
      <c r="C43" s="153">
        <f>+C41-C42</f>
        <v>61843</v>
      </c>
      <c r="D43" s="154"/>
    </row>
    <row r="44" spans="1:47" ht="51.75" customHeight="1"/>
    <row r="45" spans="1:47" ht="46.5" customHeight="1"/>
    <row r="46" spans="1:47" ht="34.5" customHeight="1">
      <c r="Q46" s="148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7" zoomScaleNormal="100" workbookViewId="0">
      <selection activeCell="G39" sqref="G39"/>
    </sheetView>
  </sheetViews>
  <sheetFormatPr defaultColWidth="19" defaultRowHeight="15"/>
  <cols>
    <col min="1" max="1" width="33" bestFit="1" customWidth="1"/>
    <col min="2" max="2" width="26.28515625" bestFit="1" customWidth="1"/>
    <col min="4" max="4" width="41" bestFit="1" customWidth="1"/>
    <col min="6" max="6" width="72" bestFit="1" customWidth="1"/>
    <col min="9" max="9" width="26" bestFit="1" customWidth="1"/>
    <col min="34" max="34" width="28.28515625" bestFit="1" customWidth="1"/>
    <col min="47" max="47" width="27.285156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70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'23'!C43</f>
        <v>61843</v>
      </c>
      <c r="F4" s="135" t="s">
        <v>174</v>
      </c>
      <c r="G4" s="62">
        <f>SUM(H4:AU4)</f>
        <v>10000</v>
      </c>
      <c r="H4" s="62"/>
      <c r="I4" s="62"/>
      <c r="J4" s="62"/>
      <c r="K4" s="62"/>
      <c r="L4" s="62"/>
      <c r="M4" s="62"/>
      <c r="N4" s="62">
        <v>10000</v>
      </c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15000</v>
      </c>
      <c r="C5" s="166" t="s">
        <v>13</v>
      </c>
      <c r="D5" s="14" t="s">
        <v>291</v>
      </c>
      <c r="E5" s="36">
        <v>10000</v>
      </c>
      <c r="F5" s="135" t="s">
        <v>294</v>
      </c>
      <c r="G5" s="62">
        <f t="shared" ref="G5:G37" si="0">SUM(H5:AU5)</f>
        <v>2750</v>
      </c>
      <c r="H5" s="36"/>
      <c r="I5" s="36"/>
      <c r="J5" s="36"/>
      <c r="K5" s="36"/>
      <c r="L5" s="36"/>
      <c r="M5" s="36"/>
      <c r="N5" s="36">
        <v>2750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7" t="s">
        <v>293</v>
      </c>
      <c r="E6" s="36">
        <v>5000</v>
      </c>
      <c r="F6" s="135" t="s">
        <v>295</v>
      </c>
      <c r="G6" s="62">
        <f t="shared" si="0"/>
        <v>35</v>
      </c>
      <c r="H6" s="36"/>
      <c r="I6" s="36"/>
      <c r="J6" s="36"/>
      <c r="K6" s="36"/>
      <c r="L6" s="36"/>
      <c r="M6" s="36"/>
      <c r="N6" s="36"/>
      <c r="O6" s="36">
        <v>35</v>
      </c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135" t="s">
        <v>296</v>
      </c>
      <c r="G7" s="62">
        <f t="shared" si="0"/>
        <v>2212.5</v>
      </c>
      <c r="H7" s="36"/>
      <c r="I7" s="36"/>
      <c r="J7" s="36"/>
      <c r="K7" s="36"/>
      <c r="L7" s="36"/>
      <c r="M7" s="36"/>
      <c r="N7" s="36">
        <v>2212.5</v>
      </c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35</v>
      </c>
      <c r="C8" s="166" t="s">
        <v>11</v>
      </c>
      <c r="D8" s="14" t="s">
        <v>30</v>
      </c>
      <c r="E8" s="36">
        <v>35</v>
      </c>
      <c r="F8" s="135" t="s">
        <v>297</v>
      </c>
      <c r="G8" s="62">
        <f t="shared" si="0"/>
        <v>25</v>
      </c>
      <c r="H8" s="36"/>
      <c r="I8" s="36"/>
      <c r="J8" s="36"/>
      <c r="K8" s="36"/>
      <c r="L8" s="36"/>
      <c r="M8" s="36"/>
      <c r="N8" s="36"/>
      <c r="O8" s="36">
        <v>25</v>
      </c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/>
      <c r="F9" s="135" t="s">
        <v>220</v>
      </c>
      <c r="G9" s="62">
        <f t="shared" si="0"/>
        <v>300</v>
      </c>
      <c r="H9" s="36"/>
      <c r="I9" s="36"/>
      <c r="J9" s="36">
        <v>300</v>
      </c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35" t="s">
        <v>298</v>
      </c>
      <c r="G10" s="62">
        <f t="shared" si="0"/>
        <v>15000</v>
      </c>
      <c r="H10" s="36"/>
      <c r="I10" s="36"/>
      <c r="J10" s="36"/>
      <c r="K10" s="36"/>
      <c r="L10" s="36"/>
      <c r="M10" s="36"/>
      <c r="N10" s="36">
        <v>15000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67">
        <f>E11+E12</f>
        <v>740</v>
      </c>
      <c r="C11" s="166" t="s">
        <v>18</v>
      </c>
      <c r="D11" s="14" t="s">
        <v>26</v>
      </c>
      <c r="E11" s="36">
        <v>740</v>
      </c>
      <c r="F11" s="135" t="s">
        <v>299</v>
      </c>
      <c r="G11" s="62">
        <f t="shared" si="0"/>
        <v>60</v>
      </c>
      <c r="H11" s="36"/>
      <c r="I11" s="36"/>
      <c r="J11" s="36"/>
      <c r="K11" s="36"/>
      <c r="L11" s="36"/>
      <c r="M11" s="36"/>
      <c r="N11" s="36"/>
      <c r="O11" s="36">
        <v>60</v>
      </c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/>
      <c r="F12" s="135" t="s">
        <v>300</v>
      </c>
      <c r="G12" s="62">
        <f t="shared" si="0"/>
        <v>8000</v>
      </c>
      <c r="H12" s="36"/>
      <c r="I12" s="36"/>
      <c r="J12" s="36"/>
      <c r="K12" s="36"/>
      <c r="L12" s="36"/>
      <c r="M12" s="36"/>
      <c r="N12" s="36">
        <v>8000</v>
      </c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0</v>
      </c>
      <c r="C13" s="166" t="s">
        <v>41</v>
      </c>
      <c r="D13" s="14" t="s">
        <v>42</v>
      </c>
      <c r="E13" s="36"/>
      <c r="F13" s="135" t="s">
        <v>301</v>
      </c>
      <c r="G13" s="62">
        <f t="shared" si="0"/>
        <v>1514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>
        <v>1514</v>
      </c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/>
      <c r="F14" s="135" t="s">
        <v>302</v>
      </c>
      <c r="G14" s="62">
        <f t="shared" si="0"/>
        <v>3600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>
        <v>3600</v>
      </c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135" t="s">
        <v>148</v>
      </c>
      <c r="G15" s="62">
        <f t="shared" si="0"/>
        <v>450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>
        <v>450</v>
      </c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84</v>
      </c>
      <c r="E16" s="1"/>
      <c r="F16" s="135" t="s">
        <v>303</v>
      </c>
      <c r="G16" s="62">
        <f t="shared" si="0"/>
        <v>10060</v>
      </c>
      <c r="H16" s="36"/>
      <c r="I16" s="36"/>
      <c r="J16" s="36"/>
      <c r="K16" s="36"/>
      <c r="L16" s="36"/>
      <c r="M16" s="36"/>
      <c r="N16" s="36">
        <v>10060</v>
      </c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35" t="s">
        <v>304</v>
      </c>
      <c r="G17" s="62">
        <f t="shared" si="0"/>
        <v>2000</v>
      </c>
      <c r="H17" s="36"/>
      <c r="I17" s="36"/>
      <c r="J17" s="36">
        <v>2000</v>
      </c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35" t="s">
        <v>305</v>
      </c>
      <c r="G18" s="62">
        <f t="shared" si="0"/>
        <v>35000</v>
      </c>
      <c r="H18" s="36"/>
      <c r="I18" s="36"/>
      <c r="J18" s="36"/>
      <c r="K18" s="36"/>
      <c r="L18" s="36"/>
      <c r="M18" s="36">
        <v>35000</v>
      </c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35" t="s">
        <v>306</v>
      </c>
      <c r="G19" s="62">
        <f t="shared" si="0"/>
        <v>1000</v>
      </c>
      <c r="H19" s="36"/>
      <c r="I19" s="36"/>
      <c r="J19" s="36"/>
      <c r="K19" s="36"/>
      <c r="L19" s="36"/>
      <c r="M19" s="36"/>
      <c r="N19" s="36">
        <v>1000</v>
      </c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35" t="s">
        <v>307</v>
      </c>
      <c r="G20" s="62">
        <f t="shared" si="0"/>
        <v>3620</v>
      </c>
      <c r="H20" s="36"/>
      <c r="I20" s="36"/>
      <c r="J20" s="36"/>
      <c r="K20" s="36"/>
      <c r="L20" s="36"/>
      <c r="M20" s="36"/>
      <c r="N20" s="36">
        <v>3620</v>
      </c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115</v>
      </c>
      <c r="F21" s="135" t="s">
        <v>308</v>
      </c>
      <c r="G21" s="62">
        <f t="shared" si="0"/>
        <v>1000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>
        <v>1000</v>
      </c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135" t="s">
        <v>309</v>
      </c>
      <c r="G22" s="62">
        <f t="shared" si="0"/>
        <v>1050</v>
      </c>
      <c r="H22" s="36"/>
      <c r="I22" s="36"/>
      <c r="J22" s="36"/>
      <c r="K22" s="36"/>
      <c r="L22" s="36"/>
      <c r="M22" s="36"/>
      <c r="N22" s="36">
        <v>1050</v>
      </c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 t="s">
        <v>292</v>
      </c>
      <c r="C28" s="1"/>
      <c r="D28" s="1" t="s">
        <v>104</v>
      </c>
      <c r="E28" s="1">
        <v>30000</v>
      </c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107733</v>
      </c>
      <c r="F38" s="89"/>
      <c r="G38" s="91">
        <f>SUM(G4:G37)</f>
        <v>97676.5</v>
      </c>
      <c r="H38" s="91">
        <f>SUM(H4:H37)</f>
        <v>0</v>
      </c>
      <c r="I38" s="91">
        <f>SUM(I4:I37)</f>
        <v>0</v>
      </c>
      <c r="J38" s="91">
        <f t="shared" ref="J38:AM38" si="1">SUM(J4:J37)</f>
        <v>2300</v>
      </c>
      <c r="K38" s="91">
        <f t="shared" si="1"/>
        <v>0</v>
      </c>
      <c r="L38" s="91">
        <f t="shared" si="1"/>
        <v>0</v>
      </c>
      <c r="M38" s="91">
        <f t="shared" si="1"/>
        <v>35000</v>
      </c>
      <c r="N38" s="91">
        <f t="shared" si="1"/>
        <v>53692.5</v>
      </c>
      <c r="O38" s="91">
        <f t="shared" si="1"/>
        <v>120</v>
      </c>
      <c r="P38" s="91">
        <f t="shared" si="1"/>
        <v>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0</v>
      </c>
      <c r="U38" s="91">
        <f t="shared" si="1"/>
        <v>0</v>
      </c>
      <c r="V38" s="91">
        <f t="shared" si="1"/>
        <v>450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1514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1000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3600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107733</v>
      </c>
      <c r="D41" s="23"/>
    </row>
    <row r="42" spans="1:47" ht="46.5" customHeight="1">
      <c r="A42" s="29" t="s">
        <v>4</v>
      </c>
      <c r="B42" s="19"/>
      <c r="C42" s="35">
        <f>G38</f>
        <v>97676.5</v>
      </c>
      <c r="D42" s="24"/>
    </row>
    <row r="43" spans="1:47" ht="46.5" customHeight="1">
      <c r="A43" s="29" t="s">
        <v>5</v>
      </c>
      <c r="B43" s="19"/>
      <c r="C43" s="33">
        <f>+C41-C42</f>
        <v>10056.5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1.6929133858267718" right="0.94488188976377963" top="0.39370078740157483" bottom="0.19685039370078741" header="0.39370078740157483" footer="0.19685039370078741"/>
  <pageSetup scale="31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30" zoomScale="93" zoomScaleNormal="93" workbookViewId="0">
      <selection activeCell="E5" sqref="E5:E32"/>
    </sheetView>
  </sheetViews>
  <sheetFormatPr defaultColWidth="19" defaultRowHeight="15"/>
  <cols>
    <col min="1" max="1" width="47.42578125" bestFit="1" customWidth="1"/>
    <col min="2" max="2" width="11.5703125" bestFit="1" customWidth="1"/>
    <col min="4" max="4" width="41.28515625" bestFit="1" customWidth="1"/>
    <col min="6" max="6" width="66.85546875" bestFit="1" customWidth="1"/>
    <col min="9" max="9" width="26.5703125" bestFit="1" customWidth="1"/>
    <col min="34" max="34" width="29.140625" bestFit="1" customWidth="1"/>
    <col min="47" max="47" width="27.8554687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70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'24'!C43</f>
        <v>10056.5</v>
      </c>
      <c r="F4" s="136" t="s">
        <v>312</v>
      </c>
      <c r="G4" s="62">
        <f>SUM(H4:AU4)</f>
        <v>500</v>
      </c>
      <c r="H4" s="62"/>
      <c r="I4" s="62"/>
      <c r="J4" s="62"/>
      <c r="K4" s="62"/>
      <c r="L4" s="62"/>
      <c r="M4" s="62"/>
      <c r="N4" s="62"/>
      <c r="O4" s="62"/>
      <c r="P4" s="62"/>
      <c r="Q4" s="62">
        <v>500</v>
      </c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5000</v>
      </c>
      <c r="C5" s="166" t="s">
        <v>13</v>
      </c>
      <c r="D5" s="14" t="s">
        <v>310</v>
      </c>
      <c r="E5" s="36">
        <v>5000</v>
      </c>
      <c r="F5" s="136" t="s">
        <v>313</v>
      </c>
      <c r="G5" s="62">
        <f t="shared" ref="G5:G37" si="0">SUM(H5:AU5)</f>
        <v>916</v>
      </c>
      <c r="H5" s="36">
        <v>916</v>
      </c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198</v>
      </c>
      <c r="E6" s="36"/>
      <c r="F6" s="136" t="s">
        <v>314</v>
      </c>
      <c r="G6" s="62">
        <f t="shared" si="0"/>
        <v>250</v>
      </c>
      <c r="H6" s="36"/>
      <c r="I6" s="36"/>
      <c r="J6" s="36"/>
      <c r="K6" s="36"/>
      <c r="L6" s="36"/>
      <c r="M6" s="36"/>
      <c r="N6" s="36"/>
      <c r="O6" s="36"/>
      <c r="P6" s="36"/>
      <c r="Q6" s="36">
        <v>250</v>
      </c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136" t="s">
        <v>315</v>
      </c>
      <c r="G7" s="62">
        <f t="shared" si="0"/>
        <v>700</v>
      </c>
      <c r="H7" s="36"/>
      <c r="I7" s="36"/>
      <c r="J7" s="36"/>
      <c r="K7" s="36"/>
      <c r="L7" s="36"/>
      <c r="M7" s="36"/>
      <c r="N7" s="36"/>
      <c r="O7" s="36"/>
      <c r="P7" s="36"/>
      <c r="Q7" s="36">
        <v>700</v>
      </c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2720</v>
      </c>
      <c r="C8" s="166" t="s">
        <v>11</v>
      </c>
      <c r="D8" s="14" t="s">
        <v>30</v>
      </c>
      <c r="E8" s="36"/>
      <c r="F8" s="136" t="s">
        <v>316</v>
      </c>
      <c r="G8" s="62">
        <f t="shared" si="0"/>
        <v>1350</v>
      </c>
      <c r="H8" s="36"/>
      <c r="I8" s="36"/>
      <c r="J8" s="36"/>
      <c r="K8" s="36"/>
      <c r="L8" s="36"/>
      <c r="M8" s="36"/>
      <c r="N8" s="36"/>
      <c r="O8" s="36">
        <v>1350</v>
      </c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>
        <v>2720</v>
      </c>
      <c r="F9" s="136" t="s">
        <v>317</v>
      </c>
      <c r="G9" s="62">
        <f t="shared" si="0"/>
        <v>4500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>
        <v>4500</v>
      </c>
    </row>
    <row r="10" spans="1:47" ht="25.5" customHeight="1">
      <c r="A10" s="8"/>
      <c r="B10" s="8"/>
      <c r="C10" s="1"/>
      <c r="D10" s="14" t="s">
        <v>12</v>
      </c>
      <c r="E10" s="36"/>
      <c r="F10" s="136" t="s">
        <v>190</v>
      </c>
      <c r="G10" s="62">
        <f t="shared" si="0"/>
        <v>80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>
        <v>80</v>
      </c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67">
        <f>E11+E12</f>
        <v>3265</v>
      </c>
      <c r="C11" s="166" t="s">
        <v>18</v>
      </c>
      <c r="D11" s="14" t="s">
        <v>26</v>
      </c>
      <c r="E11" s="36"/>
      <c r="F11" s="136" t="s">
        <v>212</v>
      </c>
      <c r="G11" s="62">
        <f t="shared" si="0"/>
        <v>951</v>
      </c>
      <c r="H11" s="36"/>
      <c r="I11" s="36"/>
      <c r="J11" s="36"/>
      <c r="K11" s="36"/>
      <c r="L11" s="36"/>
      <c r="M11" s="36"/>
      <c r="N11" s="36">
        <v>951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>
        <v>3265</v>
      </c>
      <c r="F12" s="136" t="s">
        <v>318</v>
      </c>
      <c r="G12" s="62">
        <f t="shared" si="0"/>
        <v>100</v>
      </c>
      <c r="H12" s="36"/>
      <c r="I12" s="36"/>
      <c r="J12" s="36"/>
      <c r="K12" s="36"/>
      <c r="L12" s="36">
        <v>100</v>
      </c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750</v>
      </c>
      <c r="C13" s="166" t="s">
        <v>41</v>
      </c>
      <c r="D13" s="14" t="s">
        <v>42</v>
      </c>
      <c r="E13" s="36"/>
      <c r="F13" s="136" t="s">
        <v>319</v>
      </c>
      <c r="G13" s="62">
        <f t="shared" si="0"/>
        <v>2354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>
        <v>2354</v>
      </c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40.5" customHeight="1">
      <c r="A14" s="8"/>
      <c r="B14" s="168"/>
      <c r="C14" s="166"/>
      <c r="D14" s="14" t="s">
        <v>43</v>
      </c>
      <c r="E14" s="36">
        <v>750</v>
      </c>
      <c r="F14" s="136" t="s">
        <v>272</v>
      </c>
      <c r="G14" s="62">
        <f t="shared" si="0"/>
        <v>1995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>
        <v>1995</v>
      </c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136" t="s">
        <v>320</v>
      </c>
      <c r="G15" s="62">
        <f t="shared" si="0"/>
        <v>2940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>
        <v>2940</v>
      </c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84</v>
      </c>
      <c r="E16" s="1"/>
      <c r="F16" s="136" t="s">
        <v>321</v>
      </c>
      <c r="G16" s="62">
        <f t="shared" si="0"/>
        <v>1350</v>
      </c>
      <c r="H16" s="36"/>
      <c r="I16" s="36"/>
      <c r="J16" s="36"/>
      <c r="K16" s="36"/>
      <c r="L16" s="36">
        <v>1350</v>
      </c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36" t="s">
        <v>322</v>
      </c>
      <c r="G17" s="62">
        <f t="shared" si="0"/>
        <v>4500</v>
      </c>
      <c r="H17" s="36"/>
      <c r="I17" s="36"/>
      <c r="J17" s="36"/>
      <c r="K17" s="36"/>
      <c r="L17" s="36"/>
      <c r="M17" s="36">
        <v>4500</v>
      </c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36" t="s">
        <v>323</v>
      </c>
      <c r="G18" s="62">
        <f t="shared" si="0"/>
        <v>200</v>
      </c>
      <c r="H18" s="36"/>
      <c r="I18" s="36"/>
      <c r="J18" s="36"/>
      <c r="K18" s="36"/>
      <c r="L18" s="36"/>
      <c r="M18" s="36"/>
      <c r="N18" s="36"/>
      <c r="O18" s="36">
        <v>200</v>
      </c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36" t="s">
        <v>324</v>
      </c>
      <c r="G19" s="62">
        <f t="shared" si="0"/>
        <v>500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>
        <v>500</v>
      </c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36" t="s">
        <v>325</v>
      </c>
      <c r="G20" s="62">
        <f t="shared" si="0"/>
        <v>1500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>
        <v>1500</v>
      </c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561</v>
      </c>
      <c r="F21" s="136" t="s">
        <v>208</v>
      </c>
      <c r="G21" s="62">
        <f t="shared" si="0"/>
        <v>1500</v>
      </c>
      <c r="H21" s="36"/>
      <c r="I21" s="36"/>
      <c r="J21" s="36">
        <v>1500</v>
      </c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136" t="s">
        <v>326</v>
      </c>
      <c r="G22" s="62">
        <f t="shared" si="0"/>
        <v>935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>
        <v>935</v>
      </c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66.75" customHeight="1">
      <c r="A28" s="49" t="s">
        <v>311</v>
      </c>
      <c r="B28" s="8"/>
      <c r="C28" s="1"/>
      <c r="D28" s="147" t="s">
        <v>104</v>
      </c>
      <c r="E28" s="1">
        <v>68270</v>
      </c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90622.5</v>
      </c>
      <c r="F38" s="89"/>
      <c r="G38" s="91">
        <f>SUM(G4:G37)</f>
        <v>27121</v>
      </c>
      <c r="H38" s="91">
        <f>SUM(H4:H37)</f>
        <v>916</v>
      </c>
      <c r="I38" s="91">
        <f>SUM(I4:I37)</f>
        <v>0</v>
      </c>
      <c r="J38" s="91">
        <f t="shared" ref="J38:AM38" si="1">SUM(J4:J37)</f>
        <v>1500</v>
      </c>
      <c r="K38" s="91">
        <f t="shared" si="1"/>
        <v>0</v>
      </c>
      <c r="L38" s="91">
        <f t="shared" si="1"/>
        <v>1450</v>
      </c>
      <c r="M38" s="91">
        <f t="shared" si="1"/>
        <v>4500</v>
      </c>
      <c r="N38" s="91">
        <f t="shared" si="1"/>
        <v>951</v>
      </c>
      <c r="O38" s="91">
        <f t="shared" si="1"/>
        <v>1550</v>
      </c>
      <c r="P38" s="91">
        <f t="shared" si="1"/>
        <v>0</v>
      </c>
      <c r="Q38" s="91">
        <f t="shared" si="1"/>
        <v>1450</v>
      </c>
      <c r="R38" s="91">
        <f t="shared" si="1"/>
        <v>0</v>
      </c>
      <c r="S38" s="91">
        <f t="shared" si="1"/>
        <v>0</v>
      </c>
      <c r="T38" s="91">
        <f t="shared" si="1"/>
        <v>935</v>
      </c>
      <c r="U38" s="91">
        <f t="shared" si="1"/>
        <v>5294</v>
      </c>
      <c r="V38" s="91">
        <f t="shared" si="1"/>
        <v>80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1995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0</v>
      </c>
      <c r="AL38" s="91">
        <f t="shared" si="1"/>
        <v>1500</v>
      </c>
      <c r="AM38" s="91">
        <f t="shared" si="1"/>
        <v>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500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4500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90622.5</v>
      </c>
      <c r="D41" s="23"/>
    </row>
    <row r="42" spans="1:47" ht="46.5" customHeight="1">
      <c r="A42" s="29" t="s">
        <v>4</v>
      </c>
      <c r="B42" s="19"/>
      <c r="C42" s="35">
        <f>G38</f>
        <v>27121</v>
      </c>
      <c r="D42" s="24"/>
    </row>
    <row r="43" spans="1:47" ht="46.5" customHeight="1">
      <c r="A43" s="29" t="s">
        <v>5</v>
      </c>
      <c r="B43" s="19"/>
      <c r="C43" s="33">
        <f>+C41-C42</f>
        <v>63501.5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0" zoomScale="70" zoomScaleNormal="70" workbookViewId="0">
      <selection activeCell="E5" sqref="E5:E33"/>
    </sheetView>
  </sheetViews>
  <sheetFormatPr defaultColWidth="19" defaultRowHeight="15"/>
  <cols>
    <col min="1" max="1" width="21.42578125" bestFit="1" customWidth="1"/>
    <col min="2" max="2" width="11.42578125" bestFit="1" customWidth="1"/>
    <col min="4" max="4" width="41" bestFit="1" customWidth="1"/>
    <col min="6" max="6" width="56.5703125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93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'25'!C43</f>
        <v>63501.5</v>
      </c>
      <c r="F4" s="57" t="s">
        <v>233</v>
      </c>
      <c r="G4" s="62">
        <f>SUM(H4:AU4)</f>
        <v>5000</v>
      </c>
      <c r="H4" s="62"/>
      <c r="I4" s="62"/>
      <c r="J4" s="62"/>
      <c r="K4" s="62"/>
      <c r="L4" s="62"/>
      <c r="M4" s="62"/>
      <c r="N4" s="62">
        <v>5000</v>
      </c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0</v>
      </c>
      <c r="C5" s="166" t="s">
        <v>13</v>
      </c>
      <c r="D5" s="14" t="s">
        <v>344</v>
      </c>
      <c r="E5" s="36">
        <v>5000</v>
      </c>
      <c r="F5" s="155" t="s">
        <v>329</v>
      </c>
      <c r="G5" s="62">
        <f t="shared" ref="G5:G37" si="0">SUM(H5:AU5)</f>
        <v>15000</v>
      </c>
      <c r="H5" s="36"/>
      <c r="I5" s="36"/>
      <c r="J5" s="36"/>
      <c r="K5" s="36"/>
      <c r="L5" s="36"/>
      <c r="M5" s="36"/>
      <c r="N5" s="36">
        <v>15000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198</v>
      </c>
      <c r="E6" s="36"/>
      <c r="F6" s="155" t="s">
        <v>330</v>
      </c>
      <c r="G6" s="62">
        <f t="shared" si="0"/>
        <v>80</v>
      </c>
      <c r="H6" s="36"/>
      <c r="I6" s="36"/>
      <c r="J6" s="36"/>
      <c r="K6" s="36"/>
      <c r="L6" s="36"/>
      <c r="M6" s="36"/>
      <c r="N6" s="36"/>
      <c r="O6" s="36">
        <v>80</v>
      </c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343</v>
      </c>
      <c r="E7" s="36">
        <v>-5000</v>
      </c>
      <c r="F7" s="155" t="s">
        <v>314</v>
      </c>
      <c r="G7" s="62">
        <f t="shared" si="0"/>
        <v>250</v>
      </c>
      <c r="H7" s="36"/>
      <c r="I7" s="36"/>
      <c r="J7" s="36"/>
      <c r="K7" s="36"/>
      <c r="L7" s="36"/>
      <c r="M7" s="36"/>
      <c r="N7" s="36"/>
      <c r="O7" s="36"/>
      <c r="P7" s="36"/>
      <c r="Q7" s="36">
        <v>250</v>
      </c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2935</v>
      </c>
      <c r="C8" s="166" t="s">
        <v>11</v>
      </c>
      <c r="D8" s="14" t="s">
        <v>30</v>
      </c>
      <c r="E8" s="36"/>
      <c r="F8" s="155" t="s">
        <v>331</v>
      </c>
      <c r="G8" s="62">
        <f t="shared" si="0"/>
        <v>5460</v>
      </c>
      <c r="H8" s="36"/>
      <c r="I8" s="36"/>
      <c r="J8" s="36"/>
      <c r="K8" s="36"/>
      <c r="L8" s="36"/>
      <c r="M8" s="36"/>
      <c r="N8" s="36">
        <v>5460</v>
      </c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>
        <v>2935</v>
      </c>
      <c r="F9" s="155" t="s">
        <v>332</v>
      </c>
      <c r="G9" s="62">
        <f t="shared" si="0"/>
        <v>6350</v>
      </c>
      <c r="H9" s="36"/>
      <c r="I9" s="36"/>
      <c r="J9" s="36"/>
      <c r="K9" s="36"/>
      <c r="L9" s="36"/>
      <c r="M9" s="36">
        <v>6350</v>
      </c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55" t="s">
        <v>315</v>
      </c>
      <c r="G10" s="62">
        <f t="shared" si="0"/>
        <v>700</v>
      </c>
      <c r="H10" s="36"/>
      <c r="I10" s="36"/>
      <c r="J10" s="36"/>
      <c r="K10" s="36"/>
      <c r="L10" s="36"/>
      <c r="M10" s="36"/>
      <c r="N10" s="36"/>
      <c r="O10" s="36"/>
      <c r="P10" s="36"/>
      <c r="Q10" s="36">
        <v>700</v>
      </c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62.25" customHeight="1">
      <c r="A11" s="49"/>
      <c r="B11" s="167">
        <f>E11+E12</f>
        <v>10686</v>
      </c>
      <c r="C11" s="166" t="s">
        <v>18</v>
      </c>
      <c r="D11" s="14" t="s">
        <v>26</v>
      </c>
      <c r="E11" s="36"/>
      <c r="F11" s="155" t="s">
        <v>333</v>
      </c>
      <c r="G11" s="62">
        <f t="shared" si="0"/>
        <v>100</v>
      </c>
      <c r="H11" s="36"/>
      <c r="I11" s="36"/>
      <c r="J11" s="36"/>
      <c r="K11" s="36"/>
      <c r="L11" s="36">
        <v>100</v>
      </c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>
        <v>10686</v>
      </c>
      <c r="F12" s="155" t="s">
        <v>334</v>
      </c>
      <c r="G12" s="62">
        <f t="shared" si="0"/>
        <v>700</v>
      </c>
      <c r="H12" s="36"/>
      <c r="I12" s="36"/>
      <c r="J12" s="36"/>
      <c r="K12" s="36"/>
      <c r="L12" s="36"/>
      <c r="M12" s="36"/>
      <c r="N12" s="36">
        <v>700</v>
      </c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1300</v>
      </c>
      <c r="C13" s="166" t="s">
        <v>41</v>
      </c>
      <c r="D13" s="14" t="s">
        <v>42</v>
      </c>
      <c r="E13" s="36">
        <v>1300</v>
      </c>
      <c r="F13" s="155" t="s">
        <v>155</v>
      </c>
      <c r="G13" s="62">
        <f t="shared" si="0"/>
        <v>50</v>
      </c>
      <c r="H13" s="36"/>
      <c r="I13" s="36"/>
      <c r="J13" s="36"/>
      <c r="K13" s="36"/>
      <c r="L13" s="36"/>
      <c r="M13" s="36"/>
      <c r="N13" s="36"/>
      <c r="O13" s="36"/>
      <c r="P13" s="36">
        <v>50</v>
      </c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/>
      <c r="F14" s="155" t="s">
        <v>335</v>
      </c>
      <c r="G14" s="62">
        <f t="shared" si="0"/>
        <v>368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>
        <v>368</v>
      </c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155" t="s">
        <v>336</v>
      </c>
      <c r="G15" s="62">
        <f t="shared" si="0"/>
        <v>15000</v>
      </c>
      <c r="H15" s="36"/>
      <c r="I15" s="36"/>
      <c r="J15" s="36"/>
      <c r="K15" s="36"/>
      <c r="L15" s="36"/>
      <c r="M15" s="36"/>
      <c r="N15" s="36">
        <v>15000</v>
      </c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84</v>
      </c>
      <c r="E16" s="1"/>
      <c r="F16" s="155" t="s">
        <v>337</v>
      </c>
      <c r="G16" s="62">
        <f t="shared" si="0"/>
        <v>2226.5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>
        <v>2226.5</v>
      </c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55" t="s">
        <v>338</v>
      </c>
      <c r="G17" s="62">
        <f t="shared" si="0"/>
        <v>600</v>
      </c>
      <c r="H17" s="36"/>
      <c r="I17" s="36"/>
      <c r="J17" s="36"/>
      <c r="K17" s="36"/>
      <c r="L17" s="36">
        <v>600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55" t="s">
        <v>339</v>
      </c>
      <c r="G18" s="62">
        <f t="shared" si="0"/>
        <v>500</v>
      </c>
      <c r="H18" s="36"/>
      <c r="I18" s="36"/>
      <c r="J18" s="36"/>
      <c r="K18" s="36"/>
      <c r="L18" s="36"/>
      <c r="M18" s="36"/>
      <c r="N18" s="36"/>
      <c r="O18" s="36"/>
      <c r="P18" s="36"/>
      <c r="Q18" s="36">
        <v>500</v>
      </c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55" t="s">
        <v>340</v>
      </c>
      <c r="G19" s="62">
        <f t="shared" si="0"/>
        <v>50000</v>
      </c>
      <c r="H19" s="36"/>
      <c r="I19" s="36"/>
      <c r="J19" s="36"/>
      <c r="K19" s="36"/>
      <c r="L19" s="36"/>
      <c r="M19" s="36">
        <v>50000</v>
      </c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55" t="s">
        <v>212</v>
      </c>
      <c r="G20" s="62">
        <f t="shared" si="0"/>
        <v>700</v>
      </c>
      <c r="H20" s="36"/>
      <c r="I20" s="36"/>
      <c r="J20" s="36"/>
      <c r="K20" s="36"/>
      <c r="L20" s="36"/>
      <c r="M20" s="36"/>
      <c r="N20" s="36">
        <v>700</v>
      </c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175</v>
      </c>
      <c r="F21" s="155" t="s">
        <v>341</v>
      </c>
      <c r="G21" s="62">
        <f t="shared" si="0"/>
        <v>400</v>
      </c>
      <c r="H21" s="36"/>
      <c r="I21" s="36"/>
      <c r="J21" s="36"/>
      <c r="K21" s="36"/>
      <c r="L21" s="36"/>
      <c r="M21" s="36"/>
      <c r="N21" s="36">
        <v>400</v>
      </c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155" t="s">
        <v>342</v>
      </c>
      <c r="G22" s="62">
        <f t="shared" si="0"/>
        <v>500</v>
      </c>
      <c r="H22" s="36"/>
      <c r="I22" s="36"/>
      <c r="J22" s="36"/>
      <c r="K22" s="36"/>
      <c r="L22" s="36"/>
      <c r="M22" s="36"/>
      <c r="N22" s="36"/>
      <c r="O22" s="36"/>
      <c r="P22" s="36"/>
      <c r="Q22" s="36">
        <v>500</v>
      </c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15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108.75" customHeight="1">
      <c r="A28" s="49" t="s">
        <v>328</v>
      </c>
      <c r="B28" s="8"/>
      <c r="C28" s="1"/>
      <c r="D28" s="1" t="s">
        <v>104</v>
      </c>
      <c r="E28" s="1">
        <v>41185</v>
      </c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119782.5</v>
      </c>
      <c r="F38" s="89"/>
      <c r="G38" s="91">
        <f>SUM(G4:G37)</f>
        <v>103984.5</v>
      </c>
      <c r="H38" s="91">
        <f>SUM(H4:H37)</f>
        <v>0</v>
      </c>
      <c r="I38" s="91">
        <f>SUM(I4:I37)</f>
        <v>0</v>
      </c>
      <c r="J38" s="91">
        <f t="shared" ref="J38:AM38" si="1">SUM(J4:J37)</f>
        <v>0</v>
      </c>
      <c r="K38" s="91">
        <f t="shared" si="1"/>
        <v>0</v>
      </c>
      <c r="L38" s="91">
        <f t="shared" si="1"/>
        <v>700</v>
      </c>
      <c r="M38" s="91">
        <f t="shared" si="1"/>
        <v>56350</v>
      </c>
      <c r="N38" s="91">
        <f t="shared" si="1"/>
        <v>42260</v>
      </c>
      <c r="O38" s="91">
        <f t="shared" si="1"/>
        <v>80</v>
      </c>
      <c r="P38" s="91">
        <f t="shared" si="1"/>
        <v>50</v>
      </c>
      <c r="Q38" s="91">
        <f t="shared" si="1"/>
        <v>1950</v>
      </c>
      <c r="R38" s="91">
        <f t="shared" si="1"/>
        <v>0</v>
      </c>
      <c r="S38" s="91">
        <f t="shared" si="1"/>
        <v>0</v>
      </c>
      <c r="T38" s="91">
        <f t="shared" si="1"/>
        <v>0</v>
      </c>
      <c r="U38" s="91">
        <f t="shared" si="1"/>
        <v>2594.5</v>
      </c>
      <c r="V38" s="91">
        <f t="shared" si="1"/>
        <v>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119782.5</v>
      </c>
      <c r="D41" s="23"/>
    </row>
    <row r="42" spans="1:47" ht="46.5" customHeight="1">
      <c r="A42" s="29" t="s">
        <v>4</v>
      </c>
      <c r="B42" s="19"/>
      <c r="C42" s="35">
        <f>G38</f>
        <v>103984.5</v>
      </c>
      <c r="D42" s="24"/>
    </row>
    <row r="43" spans="1:47" ht="46.5" customHeight="1">
      <c r="A43" s="29" t="s">
        <v>5</v>
      </c>
      <c r="B43" s="19"/>
      <c r="C43" s="33">
        <f>+C41-C42</f>
        <v>15798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19" zoomScale="71" zoomScaleNormal="71" workbookViewId="0">
      <selection activeCell="E5" sqref="E5:E33"/>
    </sheetView>
  </sheetViews>
  <sheetFormatPr defaultColWidth="19" defaultRowHeight="15"/>
  <cols>
    <col min="1" max="1" width="29.5703125" bestFit="1" customWidth="1"/>
    <col min="2" max="2" width="11.140625" bestFit="1" customWidth="1"/>
    <col min="4" max="4" width="41" bestFit="1" customWidth="1"/>
    <col min="6" max="6" width="69.42578125" bestFit="1" customWidth="1"/>
    <col min="9" max="9" width="26" bestFit="1" customWidth="1"/>
    <col min="34" max="34" width="28.28515625" bestFit="1" customWidth="1"/>
    <col min="47" max="47" width="27.710937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93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'26'!C43</f>
        <v>15798</v>
      </c>
      <c r="F4" s="56" t="s">
        <v>342</v>
      </c>
      <c r="G4" s="62">
        <f>SUM(H4:AU4)</f>
        <v>500</v>
      </c>
      <c r="H4" s="62"/>
      <c r="I4" s="62"/>
      <c r="J4" s="62"/>
      <c r="K4" s="62"/>
      <c r="L4" s="62"/>
      <c r="M4" s="62"/>
      <c r="N4" s="62"/>
      <c r="O4" s="62"/>
      <c r="P4" s="62"/>
      <c r="Q4" s="62">
        <v>500</v>
      </c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10000</v>
      </c>
      <c r="C5" s="166" t="s">
        <v>13</v>
      </c>
      <c r="D5" s="14" t="s">
        <v>372</v>
      </c>
      <c r="E5" s="36">
        <v>10000</v>
      </c>
      <c r="F5" s="50" t="s">
        <v>345</v>
      </c>
      <c r="G5" s="62">
        <f t="shared" ref="G5:G37" si="0">SUM(H5:AU5)</f>
        <v>100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>
        <v>100</v>
      </c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198</v>
      </c>
      <c r="E6" s="36"/>
      <c r="F6" s="50" t="s">
        <v>346</v>
      </c>
      <c r="G6" s="62">
        <f t="shared" si="0"/>
        <v>3000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>
        <v>3000</v>
      </c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50" t="s">
        <v>347</v>
      </c>
      <c r="G7" s="62">
        <f t="shared" si="0"/>
        <v>15000</v>
      </c>
      <c r="H7" s="36"/>
      <c r="I7" s="36"/>
      <c r="J7" s="36"/>
      <c r="K7" s="36"/>
      <c r="L7" s="36"/>
      <c r="M7" s="36"/>
      <c r="N7" s="36">
        <v>15000</v>
      </c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1700</v>
      </c>
      <c r="C8" s="166" t="s">
        <v>11</v>
      </c>
      <c r="D8" s="14" t="s">
        <v>30</v>
      </c>
      <c r="E8" s="36">
        <v>1700</v>
      </c>
      <c r="F8" s="50" t="s">
        <v>315</v>
      </c>
      <c r="G8" s="62">
        <f t="shared" si="0"/>
        <v>700</v>
      </c>
      <c r="H8" s="36"/>
      <c r="I8" s="36"/>
      <c r="J8" s="36"/>
      <c r="K8" s="36"/>
      <c r="L8" s="36"/>
      <c r="M8" s="36"/>
      <c r="N8" s="36"/>
      <c r="O8" s="36"/>
      <c r="P8" s="36"/>
      <c r="Q8" s="36">
        <v>700</v>
      </c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/>
      <c r="F9" s="50" t="s">
        <v>348</v>
      </c>
      <c r="G9" s="62">
        <f t="shared" si="0"/>
        <v>3600</v>
      </c>
      <c r="H9" s="36"/>
      <c r="I9" s="36"/>
      <c r="J9" s="36"/>
      <c r="K9" s="36"/>
      <c r="L9" s="36"/>
      <c r="M9" s="36"/>
      <c r="N9" s="36">
        <v>3600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50" t="s">
        <v>349</v>
      </c>
      <c r="G10" s="62">
        <f t="shared" si="0"/>
        <v>200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>
        <v>200</v>
      </c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67">
        <f>E11+E12</f>
        <v>5075</v>
      </c>
      <c r="C11" s="166" t="s">
        <v>18</v>
      </c>
      <c r="D11" s="14" t="s">
        <v>26</v>
      </c>
      <c r="E11" s="36">
        <v>5075</v>
      </c>
      <c r="F11" s="50" t="s">
        <v>350</v>
      </c>
      <c r="G11" s="62">
        <f t="shared" si="0"/>
        <v>1650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>
        <v>1650</v>
      </c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/>
      <c r="F12" s="50" t="s">
        <v>351</v>
      </c>
      <c r="G12" s="62">
        <f t="shared" si="0"/>
        <v>2500</v>
      </c>
      <c r="H12" s="36"/>
      <c r="I12" s="36"/>
      <c r="J12" s="36">
        <v>2500</v>
      </c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1000</v>
      </c>
      <c r="C13" s="166" t="s">
        <v>41</v>
      </c>
      <c r="D13" s="14" t="s">
        <v>42</v>
      </c>
      <c r="E13" s="36">
        <v>1000</v>
      </c>
      <c r="F13" s="50" t="s">
        <v>352</v>
      </c>
      <c r="G13" s="62">
        <f t="shared" si="0"/>
        <v>2500</v>
      </c>
      <c r="H13" s="36"/>
      <c r="I13" s="36"/>
      <c r="J13" s="36">
        <v>2500</v>
      </c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/>
      <c r="F14" s="50" t="s">
        <v>143</v>
      </c>
      <c r="G14" s="62">
        <f t="shared" si="0"/>
        <v>1300</v>
      </c>
      <c r="H14" s="36"/>
      <c r="I14" s="36"/>
      <c r="J14" s="36">
        <v>1300</v>
      </c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3.25">
      <c r="A15" s="8"/>
      <c r="B15" s="8"/>
      <c r="C15" s="1"/>
      <c r="D15" s="14" t="s">
        <v>38</v>
      </c>
      <c r="E15" s="1"/>
      <c r="F15" s="50" t="s">
        <v>353</v>
      </c>
      <c r="G15" s="62">
        <f t="shared" si="0"/>
        <v>893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>
        <v>893</v>
      </c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3.25">
      <c r="A16" s="8"/>
      <c r="B16" s="16"/>
      <c r="C16" s="1"/>
      <c r="D16" s="14" t="s">
        <v>84</v>
      </c>
      <c r="E16" s="1"/>
      <c r="F16" s="50" t="s">
        <v>354</v>
      </c>
      <c r="G16" s="62">
        <f t="shared" si="0"/>
        <v>9400</v>
      </c>
      <c r="H16" s="36"/>
      <c r="I16" s="36"/>
      <c r="J16" s="36"/>
      <c r="K16" s="36"/>
      <c r="L16" s="36"/>
      <c r="M16" s="36"/>
      <c r="N16" s="36">
        <v>9400</v>
      </c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50" t="s">
        <v>355</v>
      </c>
      <c r="G17" s="62">
        <f t="shared" si="0"/>
        <v>630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>
        <v>630</v>
      </c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3.25">
      <c r="A18" s="8"/>
      <c r="B18" s="16"/>
      <c r="C18" s="1"/>
      <c r="D18" s="14" t="s">
        <v>46</v>
      </c>
      <c r="E18" s="1"/>
      <c r="F18" s="50" t="s">
        <v>356</v>
      </c>
      <c r="G18" s="62">
        <f t="shared" si="0"/>
        <v>30000</v>
      </c>
      <c r="H18" s="36"/>
      <c r="I18" s="36"/>
      <c r="J18" s="36"/>
      <c r="K18" s="36"/>
      <c r="L18" s="36"/>
      <c r="M18" s="36">
        <v>30000</v>
      </c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50" t="s">
        <v>357</v>
      </c>
      <c r="G19" s="62">
        <f t="shared" si="0"/>
        <v>3850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>
        <v>3850</v>
      </c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50" t="s">
        <v>358</v>
      </c>
      <c r="G20" s="62">
        <f t="shared" si="0"/>
        <v>750</v>
      </c>
      <c r="H20" s="36"/>
      <c r="I20" s="36"/>
      <c r="J20" s="36"/>
      <c r="K20" s="36"/>
      <c r="L20" s="36">
        <v>750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240</v>
      </c>
      <c r="F21" s="39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39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39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39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39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39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39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96" customHeight="1">
      <c r="A28" s="49" t="s">
        <v>373</v>
      </c>
      <c r="B28" s="8"/>
      <c r="C28" s="1"/>
      <c r="D28" s="1" t="s">
        <v>104</v>
      </c>
      <c r="E28" s="1">
        <v>50845</v>
      </c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84658</v>
      </c>
      <c r="F38" s="89"/>
      <c r="G38" s="91">
        <f>SUM(G4:G37)</f>
        <v>76573</v>
      </c>
      <c r="H38" s="91">
        <f>SUM(H4:H37)</f>
        <v>0</v>
      </c>
      <c r="I38" s="91">
        <f>SUM(I4:I37)</f>
        <v>0</v>
      </c>
      <c r="J38" s="91">
        <f t="shared" ref="J38:AM38" si="1">SUM(J4:J37)</f>
        <v>6300</v>
      </c>
      <c r="K38" s="91">
        <f t="shared" si="1"/>
        <v>0</v>
      </c>
      <c r="L38" s="91">
        <f t="shared" si="1"/>
        <v>750</v>
      </c>
      <c r="M38" s="91">
        <f t="shared" si="1"/>
        <v>30000</v>
      </c>
      <c r="N38" s="91">
        <f t="shared" si="1"/>
        <v>28000</v>
      </c>
      <c r="O38" s="91">
        <f t="shared" si="1"/>
        <v>0</v>
      </c>
      <c r="P38" s="91">
        <f t="shared" si="1"/>
        <v>0</v>
      </c>
      <c r="Q38" s="91">
        <f t="shared" si="1"/>
        <v>1200</v>
      </c>
      <c r="R38" s="91">
        <f t="shared" si="1"/>
        <v>0</v>
      </c>
      <c r="S38" s="91">
        <f t="shared" si="1"/>
        <v>0</v>
      </c>
      <c r="T38" s="91">
        <f t="shared" si="1"/>
        <v>300</v>
      </c>
      <c r="U38" s="91">
        <f t="shared" si="1"/>
        <v>4743</v>
      </c>
      <c r="V38" s="91">
        <f t="shared" si="1"/>
        <v>630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4650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84658</v>
      </c>
      <c r="D41" s="23"/>
    </row>
    <row r="42" spans="1:47" ht="46.5" customHeight="1">
      <c r="A42" s="29" t="s">
        <v>4</v>
      </c>
      <c r="B42" s="19"/>
      <c r="C42" s="35">
        <f>G38</f>
        <v>76573</v>
      </c>
      <c r="D42" s="24"/>
    </row>
    <row r="43" spans="1:47" ht="46.5" customHeight="1">
      <c r="A43" s="29" t="s">
        <v>5</v>
      </c>
      <c r="B43" s="19"/>
      <c r="C43" s="33">
        <f>+C41-C42</f>
        <v>8085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" zoomScale="71" zoomScaleNormal="71" workbookViewId="0">
      <selection activeCell="J11" sqref="J11"/>
    </sheetView>
  </sheetViews>
  <sheetFormatPr defaultColWidth="19" defaultRowHeight="15"/>
  <cols>
    <col min="1" max="1" width="21.42578125" bestFit="1" customWidth="1"/>
    <col min="2" max="2" width="11.140625" bestFit="1" customWidth="1"/>
    <col min="4" max="4" width="41" bestFit="1" customWidth="1"/>
    <col min="6" max="6" width="54.7109375" bestFit="1" customWidth="1"/>
    <col min="9" max="9" width="26" bestFit="1" customWidth="1"/>
    <col min="34" max="34" width="28.28515625" bestFit="1" customWidth="1"/>
    <col min="47" max="47" width="27.710937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93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'27'!C43</f>
        <v>8085</v>
      </c>
      <c r="F4" s="56" t="s">
        <v>359</v>
      </c>
      <c r="G4" s="62">
        <f>SUM(H4:AU4)</f>
        <v>1780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>
        <v>1780</v>
      </c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10000</v>
      </c>
      <c r="C5" s="166" t="s">
        <v>13</v>
      </c>
      <c r="D5" s="14" t="s">
        <v>375</v>
      </c>
      <c r="E5" s="36">
        <v>5000</v>
      </c>
      <c r="F5" s="56" t="s">
        <v>360</v>
      </c>
      <c r="G5" s="62">
        <f t="shared" ref="G5:G37" si="0">SUM(H5:AU5)</f>
        <v>280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>
        <v>280</v>
      </c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58" t="s">
        <v>197</v>
      </c>
      <c r="E6" s="36">
        <v>5000</v>
      </c>
      <c r="F6" s="56" t="s">
        <v>361</v>
      </c>
      <c r="G6" s="62">
        <f t="shared" si="0"/>
        <v>2000</v>
      </c>
      <c r="H6" s="36"/>
      <c r="I6" s="36"/>
      <c r="J6" s="36">
        <v>2000</v>
      </c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56" t="s">
        <v>276</v>
      </c>
      <c r="G7" s="62">
        <f t="shared" si="0"/>
        <v>500</v>
      </c>
      <c r="H7" s="36"/>
      <c r="I7" s="36"/>
      <c r="J7" s="36">
        <v>500</v>
      </c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360</v>
      </c>
      <c r="C8" s="166" t="s">
        <v>11</v>
      </c>
      <c r="D8" s="14" t="s">
        <v>30</v>
      </c>
      <c r="E8" s="36"/>
      <c r="F8" s="56" t="s">
        <v>362</v>
      </c>
      <c r="G8" s="62">
        <f t="shared" si="0"/>
        <v>60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>
        <v>60</v>
      </c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>
        <v>360</v>
      </c>
      <c r="F9" s="50" t="s">
        <v>212</v>
      </c>
      <c r="G9" s="62">
        <f t="shared" si="0"/>
        <v>2006</v>
      </c>
      <c r="H9" s="36"/>
      <c r="I9" s="36"/>
      <c r="J9" s="36"/>
      <c r="K9" s="36"/>
      <c r="L9" s="36"/>
      <c r="M9" s="36"/>
      <c r="N9" s="36">
        <v>2006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50" t="s">
        <v>363</v>
      </c>
      <c r="G10" s="62">
        <f t="shared" si="0"/>
        <v>200</v>
      </c>
      <c r="H10" s="36"/>
      <c r="I10" s="36"/>
      <c r="J10" s="36"/>
      <c r="K10" s="36"/>
      <c r="L10" s="36"/>
      <c r="M10" s="36"/>
      <c r="N10" s="36"/>
      <c r="O10" s="36">
        <v>200</v>
      </c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67">
        <f>E11+E12</f>
        <v>2342.5</v>
      </c>
      <c r="C11" s="166" t="s">
        <v>18</v>
      </c>
      <c r="D11" s="14" t="s">
        <v>26</v>
      </c>
      <c r="E11" s="36"/>
      <c r="F11" s="50" t="s">
        <v>364</v>
      </c>
      <c r="G11" s="62">
        <f t="shared" si="0"/>
        <v>25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>
        <v>25</v>
      </c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>
        <v>2342.5</v>
      </c>
      <c r="F12" s="50" t="s">
        <v>365</v>
      </c>
      <c r="G12" s="62">
        <f t="shared" si="0"/>
        <v>1000</v>
      </c>
      <c r="H12" s="36"/>
      <c r="I12" s="36"/>
      <c r="J12" s="36">
        <v>1000</v>
      </c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300</v>
      </c>
      <c r="C13" s="166" t="s">
        <v>41</v>
      </c>
      <c r="D13" s="14" t="s">
        <v>42</v>
      </c>
      <c r="E13" s="36"/>
      <c r="F13" s="50" t="s">
        <v>188</v>
      </c>
      <c r="G13" s="62">
        <f t="shared" si="0"/>
        <v>800</v>
      </c>
      <c r="H13" s="36"/>
      <c r="I13" s="36"/>
      <c r="J13" s="36">
        <v>800</v>
      </c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>
        <v>300</v>
      </c>
      <c r="F14" s="50" t="s">
        <v>366</v>
      </c>
      <c r="G14" s="62">
        <f t="shared" si="0"/>
        <v>360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>
        <v>360</v>
      </c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15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84</v>
      </c>
      <c r="E16" s="1"/>
      <c r="F16" s="15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5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5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5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5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80</v>
      </c>
      <c r="F21" s="15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17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 t="s">
        <v>374</v>
      </c>
      <c r="B28" s="8"/>
      <c r="C28" s="1"/>
      <c r="D28" s="1" t="s">
        <v>104</v>
      </c>
      <c r="E28" s="1">
        <v>2000</v>
      </c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23167.5</v>
      </c>
      <c r="F38" s="89"/>
      <c r="G38" s="91">
        <f>SUM(G4:G37)</f>
        <v>9011</v>
      </c>
      <c r="H38" s="91">
        <f>SUM(H4:H37)</f>
        <v>0</v>
      </c>
      <c r="I38" s="91">
        <f>SUM(I4:I37)</f>
        <v>0</v>
      </c>
      <c r="J38" s="91">
        <f t="shared" ref="J38:AM38" si="1">SUM(J4:J37)</f>
        <v>4300</v>
      </c>
      <c r="K38" s="91">
        <f t="shared" si="1"/>
        <v>0</v>
      </c>
      <c r="L38" s="91">
        <f t="shared" si="1"/>
        <v>0</v>
      </c>
      <c r="M38" s="91">
        <f t="shared" si="1"/>
        <v>0</v>
      </c>
      <c r="N38" s="91">
        <f t="shared" si="1"/>
        <v>2006</v>
      </c>
      <c r="O38" s="91">
        <f t="shared" si="1"/>
        <v>200</v>
      </c>
      <c r="P38" s="91">
        <f t="shared" si="1"/>
        <v>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25</v>
      </c>
      <c r="U38" s="91">
        <f t="shared" si="1"/>
        <v>280</v>
      </c>
      <c r="V38" s="91">
        <f t="shared" si="1"/>
        <v>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1840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360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23167.5</v>
      </c>
      <c r="D41" s="23"/>
    </row>
    <row r="42" spans="1:47" ht="46.5" customHeight="1">
      <c r="A42" s="29" t="s">
        <v>4</v>
      </c>
      <c r="B42" s="19"/>
      <c r="C42" s="35">
        <f>G38</f>
        <v>9011</v>
      </c>
      <c r="D42" s="24"/>
    </row>
    <row r="43" spans="1:47" ht="46.5" customHeight="1">
      <c r="A43" s="29" t="s">
        <v>5</v>
      </c>
      <c r="B43" s="19"/>
      <c r="C43" s="33">
        <f>+C41-C42</f>
        <v>14156.5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" zoomScale="70" zoomScaleNormal="70" workbookViewId="0">
      <selection activeCell="E5" sqref="E5:E35"/>
    </sheetView>
  </sheetViews>
  <sheetFormatPr defaultColWidth="19" defaultRowHeight="15"/>
  <cols>
    <col min="1" max="1" width="21.42578125" bestFit="1" customWidth="1"/>
    <col min="2" max="2" width="11.42578125" bestFit="1" customWidth="1"/>
    <col min="4" max="4" width="41" bestFit="1" customWidth="1"/>
    <col min="6" max="6" width="73.5703125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93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'28'!C43</f>
        <v>14156.5</v>
      </c>
      <c r="F4" s="56" t="s">
        <v>367</v>
      </c>
      <c r="G4" s="62">
        <f>SUM(H4:AU4)</f>
        <v>210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>
        <v>210</v>
      </c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9000</v>
      </c>
      <c r="C5" s="166" t="s">
        <v>13</v>
      </c>
      <c r="D5" s="14" t="s">
        <v>376</v>
      </c>
      <c r="E5" s="36">
        <v>5000</v>
      </c>
      <c r="F5" s="56" t="s">
        <v>368</v>
      </c>
      <c r="G5" s="62">
        <f t="shared" ref="G5:G37" si="0">SUM(H5:AU5)</f>
        <v>100</v>
      </c>
      <c r="H5" s="36"/>
      <c r="I5" s="36"/>
      <c r="J5" s="36"/>
      <c r="K5" s="36"/>
      <c r="L5" s="36"/>
      <c r="M5" s="36">
        <v>100</v>
      </c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 t="s">
        <v>379</v>
      </c>
      <c r="B6" s="168"/>
      <c r="C6" s="166"/>
      <c r="D6" s="158" t="s">
        <v>378</v>
      </c>
      <c r="E6" s="36">
        <v>4000</v>
      </c>
      <c r="F6" s="56" t="s">
        <v>369</v>
      </c>
      <c r="G6" s="62">
        <f t="shared" si="0"/>
        <v>2225</v>
      </c>
      <c r="H6" s="36">
        <v>2225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56" t="s">
        <v>370</v>
      </c>
      <c r="G7" s="62">
        <f t="shared" si="0"/>
        <v>2275</v>
      </c>
      <c r="H7" s="36"/>
      <c r="I7" s="36"/>
      <c r="J7" s="36"/>
      <c r="K7" s="36"/>
      <c r="L7" s="36"/>
      <c r="M7" s="36">
        <v>2275</v>
      </c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645</v>
      </c>
      <c r="C8" s="166" t="s">
        <v>11</v>
      </c>
      <c r="D8" s="14" t="s">
        <v>30</v>
      </c>
      <c r="E8" s="36">
        <v>645</v>
      </c>
      <c r="F8" s="56" t="s">
        <v>371</v>
      </c>
      <c r="G8" s="62">
        <f t="shared" si="0"/>
        <v>6000</v>
      </c>
      <c r="H8" s="36"/>
      <c r="I8" s="36">
        <v>6000</v>
      </c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/>
      <c r="F9" s="56" t="s">
        <v>155</v>
      </c>
      <c r="G9" s="62">
        <f t="shared" si="0"/>
        <v>50</v>
      </c>
      <c r="H9" s="36"/>
      <c r="I9" s="36"/>
      <c r="J9" s="36"/>
      <c r="K9" s="36"/>
      <c r="L9" s="36"/>
      <c r="M9" s="36"/>
      <c r="N9" s="36"/>
      <c r="O9" s="36"/>
      <c r="P9" s="36">
        <v>50</v>
      </c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39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67">
        <f>E11+E12</f>
        <v>5195</v>
      </c>
      <c r="C11" s="166" t="s">
        <v>18</v>
      </c>
      <c r="D11" s="14" t="s">
        <v>26</v>
      </c>
      <c r="E11" s="36">
        <v>5195</v>
      </c>
      <c r="F11" s="39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/>
      <c r="F12" s="39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150</v>
      </c>
      <c r="C13" s="166" t="s">
        <v>41</v>
      </c>
      <c r="D13" s="14" t="s">
        <v>42</v>
      </c>
      <c r="E13" s="36">
        <v>150</v>
      </c>
      <c r="F13" s="39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/>
      <c r="F14" s="39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39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84</v>
      </c>
      <c r="E16" s="1"/>
      <c r="F16" s="39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39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39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340</v>
      </c>
      <c r="F21" s="39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39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39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39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39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39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39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 t="s">
        <v>377</v>
      </c>
      <c r="B28" s="8"/>
      <c r="C28" s="1"/>
      <c r="D28" s="1" t="s">
        <v>104</v>
      </c>
      <c r="E28" s="1">
        <v>3450</v>
      </c>
      <c r="F28" s="39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39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39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39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32936.5</v>
      </c>
      <c r="F38" s="89"/>
      <c r="G38" s="91">
        <f>SUM(G4:G37)</f>
        <v>10860</v>
      </c>
      <c r="H38" s="91">
        <f>SUM(H4:H37)</f>
        <v>2225</v>
      </c>
      <c r="I38" s="91">
        <f>SUM(I4:I37)</f>
        <v>6000</v>
      </c>
      <c r="J38" s="91">
        <f t="shared" ref="J38:AM38" si="1">SUM(J4:J37)</f>
        <v>0</v>
      </c>
      <c r="K38" s="91">
        <f t="shared" si="1"/>
        <v>0</v>
      </c>
      <c r="L38" s="91">
        <f t="shared" si="1"/>
        <v>0</v>
      </c>
      <c r="M38" s="91">
        <f t="shared" si="1"/>
        <v>2375</v>
      </c>
      <c r="N38" s="91">
        <f t="shared" si="1"/>
        <v>0</v>
      </c>
      <c r="O38" s="91">
        <f t="shared" si="1"/>
        <v>0</v>
      </c>
      <c r="P38" s="91">
        <f t="shared" si="1"/>
        <v>50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210</v>
      </c>
      <c r="U38" s="91">
        <f t="shared" si="1"/>
        <v>0</v>
      </c>
      <c r="V38" s="91">
        <f t="shared" si="1"/>
        <v>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32936.5</v>
      </c>
      <c r="D41" s="23"/>
    </row>
    <row r="42" spans="1:47" ht="46.5" customHeight="1">
      <c r="A42" s="29" t="s">
        <v>4</v>
      </c>
      <c r="B42" s="19"/>
      <c r="C42" s="35">
        <f>G38</f>
        <v>10860</v>
      </c>
      <c r="D42" s="24"/>
    </row>
    <row r="43" spans="1:47" ht="46.5" customHeight="1">
      <c r="A43" s="29" t="s">
        <v>5</v>
      </c>
      <c r="B43" s="19"/>
      <c r="C43" s="33">
        <f>+C41-C42</f>
        <v>22076.5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" zoomScale="70" zoomScaleNormal="70" workbookViewId="0">
      <selection activeCell="AU4" sqref="AU4:AU37"/>
    </sheetView>
  </sheetViews>
  <sheetFormatPr defaultColWidth="19" defaultRowHeight="15"/>
  <cols>
    <col min="1" max="1" width="53.140625" bestFit="1" customWidth="1"/>
    <col min="2" max="2" width="55.7109375" bestFit="1" customWidth="1"/>
    <col min="4" max="4" width="41" bestFit="1" customWidth="1"/>
    <col min="6" max="6" width="79.85546875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70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'2'!C43</f>
        <v>15008</v>
      </c>
      <c r="F4" s="39" t="s">
        <v>111</v>
      </c>
      <c r="G4" s="62">
        <f>SUM(H4:AU4)</f>
        <v>523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>
        <v>523</v>
      </c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0</v>
      </c>
      <c r="C5" s="166" t="s">
        <v>13</v>
      </c>
      <c r="D5" s="14" t="s">
        <v>96</v>
      </c>
      <c r="E5" s="36"/>
      <c r="F5" s="39" t="s">
        <v>112</v>
      </c>
      <c r="G5" s="62">
        <f t="shared" ref="G5:G37" si="0">SUM(H5:AU5)</f>
        <v>298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>
        <v>298</v>
      </c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116</v>
      </c>
      <c r="E6" s="36"/>
      <c r="F6" s="39" t="s">
        <v>113</v>
      </c>
      <c r="G6" s="62">
        <f t="shared" si="0"/>
        <v>7200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>
        <v>7200</v>
      </c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39" t="s">
        <v>114</v>
      </c>
      <c r="G7" s="62">
        <f t="shared" si="0"/>
        <v>245</v>
      </c>
      <c r="H7" s="36"/>
      <c r="I7" s="36"/>
      <c r="J7" s="36"/>
      <c r="K7" s="36"/>
      <c r="L7" s="36"/>
      <c r="M7" s="36"/>
      <c r="N7" s="36">
        <v>245</v>
      </c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110</v>
      </c>
      <c r="C8" s="166" t="s">
        <v>11</v>
      </c>
      <c r="D8" s="14" t="s">
        <v>30</v>
      </c>
      <c r="E8" s="36">
        <v>110</v>
      </c>
      <c r="F8" s="39" t="s">
        <v>115</v>
      </c>
      <c r="G8" s="62">
        <f t="shared" si="0"/>
        <v>950</v>
      </c>
      <c r="H8" s="36"/>
      <c r="I8" s="36"/>
      <c r="J8" s="36"/>
      <c r="K8" s="36"/>
      <c r="L8" s="36"/>
      <c r="M8" s="36"/>
      <c r="N8" s="36">
        <v>950</v>
      </c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/>
      <c r="F9" s="14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4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67">
        <f>E11+E12</f>
        <v>1480</v>
      </c>
      <c r="C11" s="166" t="s">
        <v>18</v>
      </c>
      <c r="D11" s="14" t="s">
        <v>26</v>
      </c>
      <c r="E11" s="36">
        <v>1480</v>
      </c>
      <c r="F11" s="14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/>
      <c r="F12" s="14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300</v>
      </c>
      <c r="C13" s="166" t="s">
        <v>41</v>
      </c>
      <c r="D13" s="14" t="s">
        <v>42</v>
      </c>
      <c r="E13" s="36">
        <v>300</v>
      </c>
      <c r="F13" s="14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25.5" customHeight="1">
      <c r="A14" s="8"/>
      <c r="B14" s="168"/>
      <c r="C14" s="166"/>
      <c r="D14" s="14" t="s">
        <v>43</v>
      </c>
      <c r="E14" s="1"/>
      <c r="F14" s="14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5.5" customHeight="1">
      <c r="A15" s="8"/>
      <c r="B15" s="8"/>
      <c r="C15" s="1"/>
      <c r="D15" s="14" t="s">
        <v>38</v>
      </c>
      <c r="E15" s="1"/>
      <c r="F15" s="14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4"/>
      <c r="C16" s="1"/>
      <c r="D16" s="14" t="s">
        <v>84</v>
      </c>
      <c r="E16" s="1"/>
      <c r="F16" s="14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21">
      <c r="A17" s="8"/>
      <c r="B17" s="8"/>
      <c r="C17" s="1"/>
      <c r="D17" s="14" t="s">
        <v>32</v>
      </c>
      <c r="E17" s="1"/>
      <c r="F17" s="14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5.5" customHeight="1">
      <c r="A18" s="8"/>
      <c r="B18" s="16"/>
      <c r="C18" s="1"/>
      <c r="D18" s="14" t="s">
        <v>46</v>
      </c>
      <c r="E18" s="1"/>
      <c r="F18" s="14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8"/>
      <c r="C19" s="1"/>
      <c r="D19" s="14" t="s">
        <v>39</v>
      </c>
      <c r="E19" s="1"/>
      <c r="F19" s="14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35</v>
      </c>
      <c r="F21" s="1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1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1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1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1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104</v>
      </c>
      <c r="E28" s="1"/>
      <c r="F28" s="1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16933</v>
      </c>
      <c r="F38" s="89"/>
      <c r="G38" s="91">
        <f>SUM(G4:G37)</f>
        <v>9216</v>
      </c>
      <c r="H38" s="91">
        <f>SUM(H4:H37)</f>
        <v>0</v>
      </c>
      <c r="I38" s="91">
        <f>SUM(I4:I37)</f>
        <v>0</v>
      </c>
      <c r="J38" s="91">
        <f t="shared" ref="J38:AM38" si="1">SUM(J4:J37)</f>
        <v>0</v>
      </c>
      <c r="K38" s="91">
        <f t="shared" si="1"/>
        <v>0</v>
      </c>
      <c r="L38" s="91">
        <f t="shared" si="1"/>
        <v>0</v>
      </c>
      <c r="M38" s="91">
        <f t="shared" si="1"/>
        <v>0</v>
      </c>
      <c r="N38" s="91">
        <f t="shared" si="1"/>
        <v>1195</v>
      </c>
      <c r="O38" s="91">
        <f t="shared" si="1"/>
        <v>0</v>
      </c>
      <c r="P38" s="91">
        <f t="shared" si="1"/>
        <v>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0</v>
      </c>
      <c r="U38" s="91">
        <f t="shared" si="1"/>
        <v>0</v>
      </c>
      <c r="V38" s="91">
        <f t="shared" si="1"/>
        <v>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821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7200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16933</v>
      </c>
      <c r="D41" s="23"/>
    </row>
    <row r="42" spans="1:47" ht="46.5" customHeight="1">
      <c r="A42" s="29" t="s">
        <v>4</v>
      </c>
      <c r="B42" s="19"/>
      <c r="C42" s="35">
        <f>G38</f>
        <v>9216</v>
      </c>
      <c r="D42" s="24"/>
    </row>
    <row r="43" spans="1:47" ht="46.5" customHeight="1">
      <c r="A43" s="29" t="s">
        <v>5</v>
      </c>
      <c r="B43" s="19"/>
      <c r="C43" s="33">
        <f>+C41-C42</f>
        <v>7717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F2:R2"/>
    <mergeCell ref="A38:D38"/>
    <mergeCell ref="C8:C9"/>
    <mergeCell ref="C3:D3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paperSize="9" scale="4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19" zoomScale="82" zoomScaleNormal="82" workbookViewId="0">
      <selection activeCell="E5" sqref="E5:E32"/>
    </sheetView>
  </sheetViews>
  <sheetFormatPr defaultColWidth="19" defaultRowHeight="15"/>
  <cols>
    <col min="1" max="1" width="21.42578125" bestFit="1" customWidth="1"/>
    <col min="2" max="2" width="14.5703125" bestFit="1" customWidth="1"/>
    <col min="4" max="4" width="41" bestFit="1" customWidth="1"/>
    <col min="6" max="6" width="70.5703125" bestFit="1" customWidth="1"/>
    <col min="9" max="9" width="26" bestFit="1" customWidth="1"/>
    <col min="34" max="34" width="28.28515625" bestFit="1" customWidth="1"/>
    <col min="47" max="47" width="27.425781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70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'29'!C43</f>
        <v>22076.5</v>
      </c>
      <c r="F4" s="39" t="s">
        <v>380</v>
      </c>
      <c r="G4" s="62">
        <f>SUM(H4:AU4)</f>
        <v>465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>
        <v>465</v>
      </c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0</v>
      </c>
      <c r="C5" s="166" t="s">
        <v>13</v>
      </c>
      <c r="D5" s="14" t="s">
        <v>96</v>
      </c>
      <c r="E5" s="36"/>
      <c r="F5" s="39" t="s">
        <v>381</v>
      </c>
      <c r="G5" s="62">
        <f t="shared" ref="G5:G37" si="0">SUM(H5:AU5)</f>
        <v>170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>
        <v>170</v>
      </c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198</v>
      </c>
      <c r="E6" s="36"/>
      <c r="F6" s="39" t="s">
        <v>382</v>
      </c>
      <c r="G6" s="62">
        <f t="shared" si="0"/>
        <v>2500</v>
      </c>
      <c r="H6" s="36"/>
      <c r="I6" s="36"/>
      <c r="J6" s="36"/>
      <c r="K6" s="36"/>
      <c r="L6" s="36"/>
      <c r="M6" s="36">
        <v>2500</v>
      </c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39" t="s">
        <v>383</v>
      </c>
      <c r="G7" s="62">
        <f t="shared" si="0"/>
        <v>10000</v>
      </c>
      <c r="H7" s="36"/>
      <c r="I7" s="36"/>
      <c r="J7" s="36"/>
      <c r="K7" s="36"/>
      <c r="L7" s="36"/>
      <c r="M7" s="36"/>
      <c r="N7" s="36">
        <v>10000</v>
      </c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305</v>
      </c>
      <c r="C8" s="166" t="s">
        <v>11</v>
      </c>
      <c r="D8" s="14" t="s">
        <v>30</v>
      </c>
      <c r="E8" s="36"/>
      <c r="F8" s="39" t="s">
        <v>384</v>
      </c>
      <c r="G8" s="62">
        <f t="shared" si="0"/>
        <v>8000</v>
      </c>
      <c r="H8" s="36"/>
      <c r="I8" s="36"/>
      <c r="J8" s="36"/>
      <c r="K8" s="36"/>
      <c r="L8" s="36"/>
      <c r="M8" s="36"/>
      <c r="N8" s="36">
        <v>8000</v>
      </c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>
        <v>305</v>
      </c>
      <c r="F9" s="39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39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67">
        <f>E11+E12</f>
        <v>2765</v>
      </c>
      <c r="C11" s="166" t="s">
        <v>18</v>
      </c>
      <c r="D11" s="14" t="s">
        <v>26</v>
      </c>
      <c r="E11" s="36"/>
      <c r="F11" s="39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>
        <v>2765</v>
      </c>
      <c r="F12" s="39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700</v>
      </c>
      <c r="C13" s="166" t="s">
        <v>41</v>
      </c>
      <c r="D13" s="14" t="s">
        <v>42</v>
      </c>
      <c r="E13" s="36"/>
      <c r="F13" s="39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>
        <v>700</v>
      </c>
      <c r="F14" s="39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39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84</v>
      </c>
      <c r="E16" s="1"/>
      <c r="F16" s="39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39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39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140</v>
      </c>
      <c r="F21" s="39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39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39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 t="s">
        <v>81</v>
      </c>
      <c r="D24" s="14" t="s">
        <v>82</v>
      </c>
      <c r="E24" s="1"/>
      <c r="F24" s="39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39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104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25986.5</v>
      </c>
      <c r="F38" s="89"/>
      <c r="G38" s="91">
        <f>SUM(G4:G37)</f>
        <v>21135</v>
      </c>
      <c r="H38" s="91">
        <f>SUM(H4:H37)</f>
        <v>0</v>
      </c>
      <c r="I38" s="91">
        <f>SUM(I4:I37)</f>
        <v>0</v>
      </c>
      <c r="J38" s="91">
        <f t="shared" ref="J38:AM38" si="1">SUM(J4:J37)</f>
        <v>0</v>
      </c>
      <c r="K38" s="91">
        <f t="shared" si="1"/>
        <v>0</v>
      </c>
      <c r="L38" s="91">
        <f t="shared" si="1"/>
        <v>0</v>
      </c>
      <c r="M38" s="91">
        <f t="shared" si="1"/>
        <v>2500</v>
      </c>
      <c r="N38" s="91">
        <f t="shared" si="1"/>
        <v>18000</v>
      </c>
      <c r="O38" s="91">
        <f t="shared" si="1"/>
        <v>0</v>
      </c>
      <c r="P38" s="91">
        <f t="shared" si="1"/>
        <v>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0</v>
      </c>
      <c r="U38" s="91">
        <f t="shared" si="1"/>
        <v>0</v>
      </c>
      <c r="V38" s="91">
        <f t="shared" si="1"/>
        <v>465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170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25986.5</v>
      </c>
      <c r="D41" s="23"/>
    </row>
    <row r="42" spans="1:47" ht="46.5" customHeight="1">
      <c r="A42" s="29" t="s">
        <v>4</v>
      </c>
      <c r="B42" s="19"/>
      <c r="C42" s="35">
        <f>G38</f>
        <v>21135</v>
      </c>
      <c r="D42" s="24"/>
    </row>
    <row r="43" spans="1:47" ht="46.5" customHeight="1">
      <c r="A43" s="29" t="s">
        <v>5</v>
      </c>
      <c r="B43" s="19"/>
      <c r="C43" s="33">
        <f>+C41-C42</f>
        <v>4851.5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8"/>
  <sheetViews>
    <sheetView rightToLeft="1" topLeftCell="A8" workbookViewId="0">
      <selection activeCell="E22" sqref="E22"/>
    </sheetView>
  </sheetViews>
  <sheetFormatPr defaultColWidth="19" defaultRowHeight="15"/>
  <cols>
    <col min="1" max="1" width="21.42578125" bestFit="1" customWidth="1"/>
    <col min="2" max="2" width="14.5703125" bestFit="1" customWidth="1"/>
    <col min="4" max="4" width="41" bestFit="1" customWidth="1"/>
    <col min="6" max="6" width="70.5703125" bestFit="1" customWidth="1"/>
    <col min="9" max="9" width="26" bestFit="1" customWidth="1"/>
    <col min="34" max="34" width="28.28515625" bestFit="1" customWidth="1"/>
    <col min="47" max="47" width="27.285156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93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'30'!C43</f>
        <v>4851.5</v>
      </c>
      <c r="F4" s="39" t="s">
        <v>388</v>
      </c>
      <c r="G4" s="62">
        <f>SUM(H4:AU4)</f>
        <v>1000</v>
      </c>
      <c r="H4" s="62"/>
      <c r="I4" s="62"/>
      <c r="J4" s="36"/>
      <c r="K4" s="62"/>
      <c r="L4" s="62"/>
      <c r="M4" s="62"/>
      <c r="N4" s="62">
        <v>1000</v>
      </c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10000</v>
      </c>
      <c r="C5" s="166" t="s">
        <v>13</v>
      </c>
      <c r="D5" s="14" t="s">
        <v>386</v>
      </c>
      <c r="E5" s="36">
        <v>5000</v>
      </c>
      <c r="F5" s="39" t="s">
        <v>390</v>
      </c>
      <c r="G5" s="62">
        <f t="shared" ref="G5:G37" si="0">SUM(H5:AU5)</f>
        <v>500</v>
      </c>
      <c r="H5" s="36"/>
      <c r="I5" s="36"/>
      <c r="J5" s="36"/>
      <c r="K5" s="36"/>
      <c r="L5" s="36"/>
      <c r="M5" s="36"/>
      <c r="N5" s="36"/>
      <c r="O5" s="36"/>
      <c r="P5" s="36"/>
      <c r="Q5" s="36">
        <v>500</v>
      </c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387</v>
      </c>
      <c r="E6" s="36">
        <v>5000</v>
      </c>
      <c r="F6" s="39" t="s">
        <v>391</v>
      </c>
      <c r="G6" s="62">
        <f t="shared" si="0"/>
        <v>120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>
        <v>120</v>
      </c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39" t="s">
        <v>315</v>
      </c>
      <c r="G7" s="62">
        <f t="shared" si="0"/>
        <v>700</v>
      </c>
      <c r="H7" s="36"/>
      <c r="I7" s="36"/>
      <c r="J7" s="36"/>
      <c r="K7" s="36"/>
      <c r="L7" s="36"/>
      <c r="M7" s="36"/>
      <c r="N7" s="36"/>
      <c r="O7" s="36"/>
      <c r="P7" s="36"/>
      <c r="Q7" s="36">
        <v>700</v>
      </c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690</v>
      </c>
      <c r="C8" s="166" t="s">
        <v>11</v>
      </c>
      <c r="D8" s="14" t="s">
        <v>30</v>
      </c>
      <c r="E8" s="36">
        <v>690</v>
      </c>
      <c r="F8" s="39" t="s">
        <v>392</v>
      </c>
      <c r="G8" s="62">
        <f t="shared" si="0"/>
        <v>350</v>
      </c>
      <c r="H8" s="36"/>
      <c r="I8" s="36"/>
      <c r="J8" s="36"/>
      <c r="K8" s="36"/>
      <c r="L8" s="36"/>
      <c r="M8" s="36"/>
      <c r="N8" s="36">
        <v>350</v>
      </c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/>
      <c r="F9" s="39" t="s">
        <v>393</v>
      </c>
      <c r="G9" s="62">
        <f t="shared" si="0"/>
        <v>3700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>
        <v>3700</v>
      </c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39" t="s">
        <v>145</v>
      </c>
      <c r="G10" s="62">
        <f t="shared" si="0"/>
        <v>244</v>
      </c>
      <c r="H10" s="36"/>
      <c r="I10" s="36"/>
      <c r="J10" s="36"/>
      <c r="K10" s="36"/>
      <c r="L10" s="36"/>
      <c r="M10" s="36"/>
      <c r="N10" s="36">
        <v>244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 t="s">
        <v>385</v>
      </c>
      <c r="B11" s="167">
        <f>E11+E12</f>
        <v>20270</v>
      </c>
      <c r="C11" s="166" t="s">
        <v>18</v>
      </c>
      <c r="D11" s="14" t="s">
        <v>26</v>
      </c>
      <c r="E11" s="36">
        <v>18370</v>
      </c>
      <c r="F11" s="39" t="s">
        <v>389</v>
      </c>
      <c r="G11" s="62">
        <f t="shared" si="0"/>
        <v>100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>
        <v>100</v>
      </c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>
        <v>1900</v>
      </c>
      <c r="F12" s="39" t="s">
        <v>394</v>
      </c>
      <c r="G12" s="62">
        <f t="shared" si="0"/>
        <v>1837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159">
        <v>1837</v>
      </c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0</v>
      </c>
      <c r="C13" s="166" t="s">
        <v>41</v>
      </c>
      <c r="D13" s="14" t="s">
        <v>42</v>
      </c>
      <c r="E13" s="36"/>
      <c r="F13" s="39" t="s">
        <v>395</v>
      </c>
      <c r="G13" s="62">
        <f t="shared" si="0"/>
        <v>345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159">
        <v>345</v>
      </c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/>
      <c r="F14" s="39" t="s">
        <v>396</v>
      </c>
      <c r="G14" s="62">
        <f t="shared" si="0"/>
        <v>440</v>
      </c>
      <c r="H14" s="36"/>
      <c r="I14" s="36"/>
      <c r="J14" s="36"/>
      <c r="K14" s="36"/>
      <c r="L14" s="36"/>
      <c r="M14" s="36"/>
      <c r="N14" s="36">
        <v>440</v>
      </c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39" t="s">
        <v>397</v>
      </c>
      <c r="G15" s="62">
        <f t="shared" si="0"/>
        <v>5000</v>
      </c>
      <c r="H15" s="36"/>
      <c r="I15" s="36"/>
      <c r="J15" s="36"/>
      <c r="K15" s="36"/>
      <c r="L15" s="36"/>
      <c r="M15" s="36"/>
      <c r="N15" s="36">
        <v>5000</v>
      </c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84</v>
      </c>
      <c r="E16" s="1"/>
      <c r="F16" s="39" t="s">
        <v>402</v>
      </c>
      <c r="G16" s="62">
        <f t="shared" si="0"/>
        <v>100</v>
      </c>
      <c r="H16" s="36"/>
      <c r="I16" s="36"/>
      <c r="J16" s="36">
        <v>100</v>
      </c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39" t="s">
        <v>398</v>
      </c>
      <c r="G17" s="62">
        <f t="shared" si="0"/>
        <v>190</v>
      </c>
      <c r="H17" s="36"/>
      <c r="I17" s="36"/>
      <c r="J17" s="36"/>
      <c r="K17" s="36"/>
      <c r="L17" s="36"/>
      <c r="M17" s="36"/>
      <c r="N17" s="36">
        <v>190</v>
      </c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 t="s">
        <v>399</v>
      </c>
      <c r="G18" s="62">
        <f t="shared" si="0"/>
        <v>970</v>
      </c>
      <c r="H18" s="36"/>
      <c r="I18" s="36"/>
      <c r="J18" s="36"/>
      <c r="K18" s="36"/>
      <c r="L18" s="36"/>
      <c r="M18" s="36"/>
      <c r="N18" s="36">
        <v>970</v>
      </c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 t="s">
        <v>400</v>
      </c>
      <c r="G19" s="62">
        <f t="shared" si="0"/>
        <v>2405</v>
      </c>
      <c r="H19" s="36"/>
      <c r="I19" s="36"/>
      <c r="J19" s="36"/>
      <c r="K19" s="36"/>
      <c r="L19" s="36"/>
      <c r="M19" s="36"/>
      <c r="N19" s="36">
        <v>2405</v>
      </c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39" t="s">
        <v>401</v>
      </c>
      <c r="G20" s="62">
        <f t="shared" si="0"/>
        <v>3150</v>
      </c>
      <c r="H20" s="36"/>
      <c r="I20" s="36"/>
      <c r="J20" s="36"/>
      <c r="K20" s="36"/>
      <c r="L20" s="36"/>
      <c r="M20" s="36">
        <v>3150</v>
      </c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/>
      <c r="F21" s="39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39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39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 t="s">
        <v>81</v>
      </c>
      <c r="D24" s="14" t="s">
        <v>82</v>
      </c>
      <c r="E24" s="1"/>
      <c r="F24" s="39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39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39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39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104</v>
      </c>
      <c r="E28" s="1"/>
      <c r="F28" s="39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39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39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39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39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39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39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39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39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39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35811.5</v>
      </c>
      <c r="F38" s="89"/>
      <c r="G38" s="91">
        <f>SUM(G4:G37)</f>
        <v>21151</v>
      </c>
      <c r="H38" s="91">
        <f>SUM(H4:H37)</f>
        <v>0</v>
      </c>
      <c r="I38" s="91">
        <f>SUM(I4:I37)</f>
        <v>0</v>
      </c>
      <c r="J38" s="91">
        <f t="shared" ref="J38:AR38" si="1">SUM(J4:J37)</f>
        <v>100</v>
      </c>
      <c r="K38" s="91">
        <f t="shared" si="1"/>
        <v>0</v>
      </c>
      <c r="L38" s="91">
        <f t="shared" si="1"/>
        <v>0</v>
      </c>
      <c r="M38" s="91">
        <f t="shared" si="1"/>
        <v>3150</v>
      </c>
      <c r="N38" s="91">
        <f t="shared" si="1"/>
        <v>10599</v>
      </c>
      <c r="O38" s="91">
        <f t="shared" si="1"/>
        <v>0</v>
      </c>
      <c r="P38" s="91">
        <f t="shared" si="1"/>
        <v>0</v>
      </c>
      <c r="Q38" s="91">
        <f t="shared" si="1"/>
        <v>1200</v>
      </c>
      <c r="R38" s="91">
        <f t="shared" si="1"/>
        <v>0</v>
      </c>
      <c r="S38" s="91">
        <f t="shared" si="1"/>
        <v>0</v>
      </c>
      <c r="T38" s="91">
        <f t="shared" si="1"/>
        <v>0</v>
      </c>
      <c r="U38" s="91">
        <f t="shared" si="1"/>
        <v>2182</v>
      </c>
      <c r="V38" s="91">
        <f t="shared" si="1"/>
        <v>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100</v>
      </c>
      <c r="AD38" s="91">
        <f t="shared" si="1"/>
        <v>0</v>
      </c>
      <c r="AE38" s="91">
        <f t="shared" si="1"/>
        <v>0</v>
      </c>
      <c r="AF38" s="91">
        <f t="shared" si="1"/>
        <v>0</v>
      </c>
      <c r="AG38" s="91">
        <f t="shared" si="1"/>
        <v>0</v>
      </c>
      <c r="AH38" s="91">
        <f t="shared" si="1"/>
        <v>0</v>
      </c>
      <c r="AI38" s="91">
        <f t="shared" si="1"/>
        <v>0</v>
      </c>
      <c r="AJ38" s="91">
        <f t="shared" si="1"/>
        <v>0</v>
      </c>
      <c r="AK38" s="91">
        <f t="shared" si="1"/>
        <v>3820</v>
      </c>
      <c r="AL38" s="91">
        <f t="shared" si="1"/>
        <v>0</v>
      </c>
      <c r="AM38" s="91">
        <f t="shared" si="1"/>
        <v>0</v>
      </c>
      <c r="AN38" s="91">
        <f t="shared" si="1"/>
        <v>0</v>
      </c>
      <c r="AO38" s="91">
        <f t="shared" si="1"/>
        <v>0</v>
      </c>
      <c r="AP38" s="91">
        <f t="shared" si="1"/>
        <v>0</v>
      </c>
      <c r="AQ38" s="92">
        <f t="shared" si="1"/>
        <v>0</v>
      </c>
      <c r="AR38" s="92">
        <f t="shared" si="1"/>
        <v>0</v>
      </c>
      <c r="AS38" s="92">
        <f t="shared" ref="AS38:AT38" si="2">SUM(AS4:AS37)</f>
        <v>0</v>
      </c>
      <c r="AT38" s="92">
        <f t="shared" si="2"/>
        <v>0</v>
      </c>
      <c r="AU38" s="92">
        <f t="shared" ref="AU38" si="3">SUM(AU4:AU37)</f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35811.5</v>
      </c>
      <c r="D41" s="23"/>
    </row>
    <row r="42" spans="1:47" ht="46.5" customHeight="1">
      <c r="A42" s="29" t="s">
        <v>4</v>
      </c>
      <c r="B42" s="19"/>
      <c r="C42" s="35">
        <f>G38</f>
        <v>21151</v>
      </c>
      <c r="D42" s="24"/>
    </row>
    <row r="43" spans="1:47" ht="46.5" customHeight="1">
      <c r="A43" s="29" t="s">
        <v>5</v>
      </c>
      <c r="B43" s="19"/>
      <c r="C43" s="33">
        <f>+C41-C42</f>
        <v>14660.5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B11:B12"/>
    <mergeCell ref="C11:C12"/>
    <mergeCell ref="B13:B14"/>
    <mergeCell ref="C13:C14"/>
    <mergeCell ref="A38:D38"/>
    <mergeCell ref="B8:B9"/>
    <mergeCell ref="C8:C9"/>
    <mergeCell ref="A2:E2"/>
    <mergeCell ref="F2:R2"/>
    <mergeCell ref="C3:D3"/>
    <mergeCell ref="B5:B7"/>
    <mergeCell ref="C5:C7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96"/>
  <sheetViews>
    <sheetView rightToLeft="1" topLeftCell="A2" zoomScale="84" zoomScaleNormal="84" workbookViewId="0">
      <pane ySplit="2" topLeftCell="A4" activePane="bottomLeft" state="frozen"/>
      <selection activeCell="O30" sqref="O30"/>
      <selection pane="bottomLeft" activeCell="E12" sqref="E12"/>
    </sheetView>
  </sheetViews>
  <sheetFormatPr defaultRowHeight="15"/>
  <cols>
    <col min="1" max="1" width="20.7109375" bestFit="1" customWidth="1"/>
    <col min="2" max="3" width="18.85546875" bestFit="1" customWidth="1"/>
    <col min="4" max="4" width="41.28515625" bestFit="1" customWidth="1"/>
    <col min="5" max="5" width="21.42578125" bestFit="1" customWidth="1"/>
    <col min="6" max="6" width="16.140625" bestFit="1" customWidth="1"/>
    <col min="7" max="7" width="19.5703125" bestFit="1" customWidth="1"/>
    <col min="8" max="8" width="17" bestFit="1" customWidth="1"/>
    <col min="9" max="9" width="26.85546875" bestFit="1" customWidth="1"/>
    <col min="10" max="10" width="15.5703125" bestFit="1" customWidth="1"/>
    <col min="11" max="12" width="13.85546875" bestFit="1" customWidth="1"/>
    <col min="13" max="14" width="17" bestFit="1" customWidth="1"/>
    <col min="15" max="16" width="13.85546875" bestFit="1" customWidth="1"/>
    <col min="17" max="17" width="15.85546875" bestFit="1" customWidth="1"/>
    <col min="18" max="18" width="9.28515625" bestFit="1" customWidth="1"/>
    <col min="19" max="19" width="18.7109375" bestFit="1" customWidth="1"/>
    <col min="20" max="20" width="16.140625" bestFit="1" customWidth="1"/>
    <col min="21" max="23" width="15.42578125" bestFit="1" customWidth="1"/>
    <col min="24" max="24" width="13.85546875" bestFit="1" customWidth="1"/>
    <col min="25" max="25" width="15.42578125" bestFit="1" customWidth="1"/>
    <col min="26" max="26" width="16" bestFit="1" customWidth="1"/>
    <col min="27" max="27" width="19.7109375" bestFit="1" customWidth="1"/>
    <col min="28" max="28" width="18.28515625" bestFit="1" customWidth="1"/>
    <col min="29" max="30" width="15.42578125" bestFit="1" customWidth="1"/>
    <col min="31" max="31" width="22.7109375" bestFit="1" customWidth="1"/>
    <col min="32" max="32" width="21.5703125" bestFit="1" customWidth="1"/>
    <col min="33" max="33" width="77.85546875" bestFit="1" customWidth="1"/>
    <col min="34" max="34" width="28.5703125" bestFit="1" customWidth="1"/>
    <col min="35" max="36" width="15.42578125" bestFit="1" customWidth="1"/>
    <col min="37" max="37" width="17.7109375" bestFit="1" customWidth="1"/>
    <col min="38" max="38" width="15.42578125" bestFit="1" customWidth="1"/>
    <col min="39" max="39" width="11.42578125" bestFit="1" customWidth="1"/>
    <col min="40" max="40" width="17" bestFit="1" customWidth="1"/>
    <col min="41" max="41" width="13.85546875" bestFit="1" customWidth="1"/>
    <col min="42" max="42" width="16.28515625" bestFit="1" customWidth="1"/>
    <col min="43" max="43" width="26.85546875" bestFit="1" customWidth="1"/>
    <col min="44" max="44" width="16.28515625" bestFit="1" customWidth="1"/>
    <col min="45" max="46" width="34.42578125" bestFit="1" customWidth="1"/>
    <col min="47" max="47" width="27.7109375" bestFit="1" customWidth="1"/>
  </cols>
  <sheetData>
    <row r="1" spans="1:47" ht="15.75" hidden="1" customHeight="1" thickBot="1"/>
    <row r="2" spans="1:47" ht="36.75" customHeight="1" thickBot="1">
      <c r="A2" s="188" t="s">
        <v>77</v>
      </c>
      <c r="B2" s="189"/>
      <c r="C2" s="189"/>
      <c r="D2" s="189"/>
      <c r="E2" s="190"/>
      <c r="F2" s="186" t="s">
        <v>78</v>
      </c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9"/>
      <c r="T2" s="9"/>
      <c r="U2" s="9"/>
      <c r="V2" s="9"/>
      <c r="W2" s="9"/>
      <c r="X2" s="9"/>
      <c r="Y2" s="9"/>
      <c r="Z2" s="9"/>
      <c r="AA2" s="9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70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2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5"/>
      <c r="B4" s="55"/>
      <c r="C4" s="63"/>
      <c r="D4" s="51" t="s">
        <v>59</v>
      </c>
      <c r="E4" s="63">
        <v>11406</v>
      </c>
      <c r="F4" s="61"/>
      <c r="G4" s="37">
        <f>SUM(H4:AU4)</f>
        <v>90424</v>
      </c>
      <c r="H4" s="37">
        <f>SUM('1:31'!H4)</f>
        <v>7100</v>
      </c>
      <c r="I4" s="37">
        <f>SUM('1:31'!I4)</f>
        <v>0</v>
      </c>
      <c r="J4" s="37">
        <f>SUM('1:31'!J4)</f>
        <v>300</v>
      </c>
      <c r="K4" s="37">
        <f>SUM('1:31'!K4)</f>
        <v>0</v>
      </c>
      <c r="L4" s="37">
        <f>SUM('1:31'!L4)</f>
        <v>0</v>
      </c>
      <c r="M4" s="37">
        <f>SUM('1:31'!M4)</f>
        <v>0</v>
      </c>
      <c r="N4" s="37">
        <f>SUM('1:31'!N4)</f>
        <v>26665</v>
      </c>
      <c r="O4" s="37">
        <f>SUM('1:31'!O4)</f>
        <v>0</v>
      </c>
      <c r="P4" s="37">
        <f>SUM('1:31'!P4)</f>
        <v>200</v>
      </c>
      <c r="Q4" s="37">
        <f>SUM('1:31'!Q4)</f>
        <v>1000</v>
      </c>
      <c r="R4" s="37">
        <f>SUM('1:31'!R4)</f>
        <v>0</v>
      </c>
      <c r="S4" s="37">
        <f>SUM('1:31'!S4)</f>
        <v>0</v>
      </c>
      <c r="T4" s="37">
        <f>SUM('1:31'!T4)</f>
        <v>210</v>
      </c>
      <c r="U4" s="37">
        <f>SUM('1:31'!U4)</f>
        <v>107</v>
      </c>
      <c r="V4" s="37">
        <f>SUM('1:31'!V4)</f>
        <v>1465</v>
      </c>
      <c r="W4" s="37">
        <f>SUM('1:31'!W4)</f>
        <v>0</v>
      </c>
      <c r="X4" s="37">
        <f>SUM('1:31'!X4)</f>
        <v>1000</v>
      </c>
      <c r="Y4" s="37">
        <f>SUM('1:31'!Y4)</f>
        <v>0</v>
      </c>
      <c r="Z4" s="37">
        <f>SUM('1:31'!Z4)</f>
        <v>0</v>
      </c>
      <c r="AA4" s="37">
        <f>SUM('1:31'!AA4)</f>
        <v>0</v>
      </c>
      <c r="AB4" s="37">
        <f>SUM('1:31'!AB4)</f>
        <v>0</v>
      </c>
      <c r="AC4" s="37">
        <f>SUM('1:31'!AC4)</f>
        <v>2353</v>
      </c>
      <c r="AD4" s="37">
        <f>SUM('1:31'!AD4)</f>
        <v>0</v>
      </c>
      <c r="AE4" s="37">
        <f>SUM('1:31'!AE4)</f>
        <v>0</v>
      </c>
      <c r="AF4" s="37">
        <f>SUM('1:31'!AF4)</f>
        <v>0</v>
      </c>
      <c r="AG4" s="37">
        <f>SUM('1:31'!AG4)</f>
        <v>19174</v>
      </c>
      <c r="AH4" s="37">
        <f>SUM('1:31'!AH4)</f>
        <v>0</v>
      </c>
      <c r="AI4" s="37">
        <f>SUM('1:31'!AI4)</f>
        <v>0</v>
      </c>
      <c r="AJ4" s="37">
        <f>SUM('1:31'!AJ4)</f>
        <v>0</v>
      </c>
      <c r="AK4" s="37">
        <f>SUM('1:31'!AK4)</f>
        <v>350</v>
      </c>
      <c r="AL4" s="37">
        <f>SUM('1:31'!AL4)</f>
        <v>0</v>
      </c>
      <c r="AM4" s="37">
        <f>SUM('1:31'!AM4)</f>
        <v>0</v>
      </c>
      <c r="AN4" s="37">
        <f>SUM('1:31'!AN4)</f>
        <v>0</v>
      </c>
      <c r="AO4" s="37">
        <f>SUM('1:31'!AO4)</f>
        <v>0</v>
      </c>
      <c r="AP4" s="37">
        <f>SUM('1:31'!AP4)</f>
        <v>0</v>
      </c>
      <c r="AQ4" s="37">
        <f>SUM('1:31'!AQ4)</f>
        <v>500</v>
      </c>
      <c r="AR4" s="37">
        <f>SUM('1:31'!AR4)</f>
        <v>0</v>
      </c>
      <c r="AS4" s="37">
        <f>SUM('1:31'!AS4)</f>
        <v>30000</v>
      </c>
      <c r="AT4" s="37">
        <f>SUM('1:31'!AT4)</f>
        <v>0</v>
      </c>
      <c r="AU4" s="37">
        <f>SUM('1:31'!AU4)</f>
        <v>0</v>
      </c>
    </row>
    <row r="5" spans="1:47" ht="25.5" customHeight="1">
      <c r="A5" s="184"/>
      <c r="B5" s="184">
        <f>E5+E6+E7</f>
        <v>219000</v>
      </c>
      <c r="C5" s="166" t="s">
        <v>13</v>
      </c>
      <c r="D5" s="14" t="s">
        <v>96</v>
      </c>
      <c r="E5" s="11">
        <f>SUM('1:31'!E5)</f>
        <v>140000</v>
      </c>
      <c r="F5" s="14"/>
      <c r="G5" s="37">
        <f t="shared" ref="G5:G37" si="0">SUM(H5:AU5)</f>
        <v>512180</v>
      </c>
      <c r="H5" s="37">
        <f>SUM('1:31'!H5)</f>
        <v>916</v>
      </c>
      <c r="I5" s="37">
        <f>SUM('1:31'!I5)</f>
        <v>0</v>
      </c>
      <c r="J5" s="37">
        <f>SUM('1:31'!J5)</f>
        <v>1250</v>
      </c>
      <c r="K5" s="37">
        <f>SUM('1:31'!K5)</f>
        <v>0</v>
      </c>
      <c r="L5" s="37">
        <f>SUM('1:31'!L5)</f>
        <v>0</v>
      </c>
      <c r="M5" s="37">
        <f>SUM('1:31'!M5)</f>
        <v>1050</v>
      </c>
      <c r="N5" s="37">
        <f>SUM('1:31'!N5)</f>
        <v>32030</v>
      </c>
      <c r="O5" s="37">
        <f>SUM('1:31'!O5)</f>
        <v>2470</v>
      </c>
      <c r="P5" s="37">
        <f>SUM('1:31'!P5)</f>
        <v>100</v>
      </c>
      <c r="Q5" s="37">
        <f>SUM('1:31'!Q5)</f>
        <v>500</v>
      </c>
      <c r="R5" s="37">
        <f>SUM('1:31'!R5)</f>
        <v>0</v>
      </c>
      <c r="S5" s="37">
        <f>SUM('1:31'!S5)</f>
        <v>0</v>
      </c>
      <c r="T5" s="37">
        <f>SUM('1:31'!T5)</f>
        <v>190</v>
      </c>
      <c r="U5" s="37">
        <f>SUM('1:31'!U5)</f>
        <v>280</v>
      </c>
      <c r="V5" s="37">
        <f>SUM('1:31'!V5)</f>
        <v>100</v>
      </c>
      <c r="W5" s="37">
        <f>SUM('1:31'!W5)</f>
        <v>0</v>
      </c>
      <c r="X5" s="37">
        <f>SUM('1:31'!X5)</f>
        <v>1000</v>
      </c>
      <c r="Y5" s="37">
        <f>SUM('1:31'!Y5)</f>
        <v>0</v>
      </c>
      <c r="Z5" s="37">
        <f>SUM('1:31'!Z5)</f>
        <v>0</v>
      </c>
      <c r="AA5" s="37">
        <f>SUM('1:31'!AA5)</f>
        <v>0</v>
      </c>
      <c r="AB5" s="37">
        <f>SUM('1:31'!AB5)</f>
        <v>0</v>
      </c>
      <c r="AC5" s="37">
        <f>SUM('1:31'!AC5)</f>
        <v>298</v>
      </c>
      <c r="AD5" s="37">
        <f>SUM('1:31'!AD5)</f>
        <v>0</v>
      </c>
      <c r="AE5" s="37">
        <f>SUM('1:31'!AE5)</f>
        <v>0</v>
      </c>
      <c r="AF5" s="37">
        <f>SUM('1:31'!AF5)</f>
        <v>0</v>
      </c>
      <c r="AG5" s="37">
        <f>SUM('1:31'!AG5)</f>
        <v>0</v>
      </c>
      <c r="AH5" s="37">
        <f>SUM('1:31'!AH5)</f>
        <v>0</v>
      </c>
      <c r="AI5" s="37">
        <f>SUM('1:31'!AI5)</f>
        <v>0</v>
      </c>
      <c r="AJ5" s="37">
        <f>SUM('1:31'!AJ5)</f>
        <v>0</v>
      </c>
      <c r="AK5" s="37">
        <f>SUM('1:31'!AK5)</f>
        <v>170</v>
      </c>
      <c r="AL5" s="37">
        <f>SUM('1:31'!AL5)</f>
        <v>0</v>
      </c>
      <c r="AM5" s="37">
        <f>SUM('1:31'!AM5)</f>
        <v>0</v>
      </c>
      <c r="AN5" s="37">
        <f>SUM('1:31'!AN5)</f>
        <v>471826</v>
      </c>
      <c r="AO5" s="37">
        <f>SUM('1:31'!AO5)</f>
        <v>0</v>
      </c>
      <c r="AP5" s="37">
        <f>SUM('1:31'!AP5)</f>
        <v>0</v>
      </c>
      <c r="AQ5" s="37">
        <f>SUM('1:31'!AQ5)</f>
        <v>0</v>
      </c>
      <c r="AR5" s="37">
        <f>SUM('1:31'!AR5)</f>
        <v>0</v>
      </c>
      <c r="AS5" s="37">
        <f>SUM('1:31'!AS5)</f>
        <v>0</v>
      </c>
      <c r="AT5" s="37">
        <f>SUM('1:31'!AT5)</f>
        <v>0</v>
      </c>
      <c r="AU5" s="37">
        <f>SUM('1:31'!AU5)</f>
        <v>0</v>
      </c>
    </row>
    <row r="6" spans="1:47" ht="25.5" customHeight="1">
      <c r="A6" s="184"/>
      <c r="B6" s="185"/>
      <c r="C6" s="166"/>
      <c r="D6" s="14" t="s">
        <v>25</v>
      </c>
      <c r="E6" s="11">
        <f>SUM('1:31'!E6)</f>
        <v>84000</v>
      </c>
      <c r="F6" s="14"/>
      <c r="G6" s="37">
        <f t="shared" si="0"/>
        <v>35419</v>
      </c>
      <c r="H6" s="37">
        <f>SUM('1:31'!H6)</f>
        <v>3725</v>
      </c>
      <c r="I6" s="37">
        <f>SUM('1:31'!I6)</f>
        <v>0</v>
      </c>
      <c r="J6" s="37">
        <f>SUM('1:31'!J6)</f>
        <v>4000</v>
      </c>
      <c r="K6" s="37">
        <f>SUM('1:31'!K6)</f>
        <v>0</v>
      </c>
      <c r="L6" s="37">
        <f>SUM('1:31'!L6)</f>
        <v>0</v>
      </c>
      <c r="M6" s="37">
        <f>SUM('1:31'!M6)</f>
        <v>3700</v>
      </c>
      <c r="N6" s="37">
        <f>SUM('1:31'!N6)</f>
        <v>12392</v>
      </c>
      <c r="O6" s="37">
        <f>SUM('1:31'!O6)</f>
        <v>115</v>
      </c>
      <c r="P6" s="37">
        <f>SUM('1:31'!P6)</f>
        <v>225</v>
      </c>
      <c r="Q6" s="37">
        <f>SUM('1:31'!Q6)</f>
        <v>1000</v>
      </c>
      <c r="R6" s="37">
        <f>SUM('1:31'!R6)</f>
        <v>0</v>
      </c>
      <c r="S6" s="37">
        <f>SUM('1:31'!S6)</f>
        <v>0</v>
      </c>
      <c r="T6" s="37">
        <f>SUM('1:31'!T6)</f>
        <v>70</v>
      </c>
      <c r="U6" s="37">
        <f>SUM('1:31'!U6)</f>
        <v>0</v>
      </c>
      <c r="V6" s="37">
        <f>SUM('1:31'!V6)</f>
        <v>400</v>
      </c>
      <c r="W6" s="37">
        <f>SUM('1:31'!W6)</f>
        <v>0</v>
      </c>
      <c r="X6" s="37">
        <f>SUM('1:31'!X6)</f>
        <v>0</v>
      </c>
      <c r="Y6" s="37">
        <f>SUM('1:31'!Y6)</f>
        <v>0</v>
      </c>
      <c r="Z6" s="37">
        <f>SUM('1:31'!Z6)</f>
        <v>0</v>
      </c>
      <c r="AA6" s="37">
        <f>SUM('1:31'!AA6)</f>
        <v>0</v>
      </c>
      <c r="AB6" s="37">
        <f>SUM('1:31'!AB6)</f>
        <v>0</v>
      </c>
      <c r="AC6" s="37">
        <f>SUM('1:31'!AC6)</f>
        <v>552</v>
      </c>
      <c r="AD6" s="37">
        <f>SUM('1:31'!AD6)</f>
        <v>0</v>
      </c>
      <c r="AE6" s="37">
        <f>SUM('1:31'!AE6)</f>
        <v>0</v>
      </c>
      <c r="AF6" s="37">
        <f>SUM('1:31'!AF6)</f>
        <v>0</v>
      </c>
      <c r="AG6" s="37">
        <f>SUM('1:31'!AG6)</f>
        <v>-1700</v>
      </c>
      <c r="AH6" s="37">
        <f>SUM('1:31'!AH6)</f>
        <v>0</v>
      </c>
      <c r="AI6" s="37">
        <f>SUM('1:31'!AI6)</f>
        <v>0</v>
      </c>
      <c r="AJ6" s="37">
        <f>SUM('1:31'!AJ6)</f>
        <v>0</v>
      </c>
      <c r="AK6" s="37">
        <f>SUM('1:31'!AK6)</f>
        <v>3690</v>
      </c>
      <c r="AL6" s="37">
        <f>SUM('1:31'!AL6)</f>
        <v>0</v>
      </c>
      <c r="AM6" s="37">
        <f>SUM('1:31'!AM6)</f>
        <v>50</v>
      </c>
      <c r="AN6" s="37">
        <f>SUM('1:31'!AN6)</f>
        <v>7200</v>
      </c>
      <c r="AO6" s="37">
        <f>SUM('1:31'!AO6)</f>
        <v>0</v>
      </c>
      <c r="AP6" s="37">
        <f>SUM('1:31'!AP6)</f>
        <v>0</v>
      </c>
      <c r="AQ6" s="37">
        <f>SUM('1:31'!AQ6)</f>
        <v>0</v>
      </c>
      <c r="AR6" s="37">
        <f>SUM('1:31'!AR6)</f>
        <v>0</v>
      </c>
      <c r="AS6" s="37">
        <f>SUM('1:31'!AS6)</f>
        <v>0</v>
      </c>
      <c r="AT6" s="37">
        <f>SUM('1:31'!AT6)</f>
        <v>0</v>
      </c>
      <c r="AU6" s="37">
        <f>SUM('1:31'!AU6)</f>
        <v>0</v>
      </c>
    </row>
    <row r="7" spans="1:47" ht="25.5" customHeight="1">
      <c r="A7" s="184"/>
      <c r="B7" s="185"/>
      <c r="C7" s="166"/>
      <c r="D7" s="14" t="s">
        <v>58</v>
      </c>
      <c r="E7" s="11">
        <f>SUM('1:31'!E7)</f>
        <v>-5000</v>
      </c>
      <c r="F7" s="14"/>
      <c r="G7" s="37">
        <f t="shared" si="0"/>
        <v>50653.5</v>
      </c>
      <c r="H7" s="37">
        <f>SUM('1:31'!H7)</f>
        <v>0</v>
      </c>
      <c r="I7" s="37">
        <f>SUM('1:31'!I7)</f>
        <v>12050</v>
      </c>
      <c r="J7" s="37">
        <f>SUM('1:31'!J7)</f>
        <v>1000</v>
      </c>
      <c r="K7" s="37">
        <f>SUM('1:31'!K7)</f>
        <v>0</v>
      </c>
      <c r="L7" s="37">
        <f>SUM('1:31'!L7)</f>
        <v>150</v>
      </c>
      <c r="M7" s="37">
        <f>SUM('1:31'!M7)</f>
        <v>3310</v>
      </c>
      <c r="N7" s="37">
        <f>SUM('1:31'!N7)</f>
        <v>30157.5</v>
      </c>
      <c r="O7" s="37">
        <f>SUM('1:31'!O7)</f>
        <v>0</v>
      </c>
      <c r="P7" s="37">
        <f>SUM('1:31'!P7)</f>
        <v>225</v>
      </c>
      <c r="Q7" s="37">
        <f>SUM('1:31'!Q7)</f>
        <v>1900</v>
      </c>
      <c r="R7" s="37">
        <f>SUM('1:31'!R7)</f>
        <v>0</v>
      </c>
      <c r="S7" s="37">
        <f>SUM('1:31'!S7)</f>
        <v>0</v>
      </c>
      <c r="T7" s="37">
        <f>SUM('1:31'!T7)</f>
        <v>140</v>
      </c>
      <c r="U7" s="37">
        <f>SUM('1:31'!U7)</f>
        <v>530</v>
      </c>
      <c r="V7" s="37">
        <f>SUM('1:31'!V7)</f>
        <v>0</v>
      </c>
      <c r="W7" s="37">
        <f>SUM('1:31'!W7)</f>
        <v>0</v>
      </c>
      <c r="X7" s="37">
        <f>SUM('1:31'!X7)</f>
        <v>0</v>
      </c>
      <c r="Y7" s="37">
        <f>SUM('1:31'!Y7)</f>
        <v>0</v>
      </c>
      <c r="Z7" s="37">
        <f>SUM('1:31'!Z7)</f>
        <v>0</v>
      </c>
      <c r="AA7" s="37">
        <f>SUM('1:31'!AA7)</f>
        <v>0</v>
      </c>
      <c r="AB7" s="37">
        <f>SUM('1:31'!AB7)</f>
        <v>0</v>
      </c>
      <c r="AC7" s="37">
        <f>SUM('1:31'!AC7)</f>
        <v>296</v>
      </c>
      <c r="AD7" s="37">
        <f>SUM('1:31'!AD7)</f>
        <v>0</v>
      </c>
      <c r="AE7" s="37">
        <f>SUM('1:31'!AE7)</f>
        <v>0</v>
      </c>
      <c r="AF7" s="37">
        <f>SUM('1:31'!AF7)</f>
        <v>0</v>
      </c>
      <c r="AG7" s="37">
        <f>SUM('1:31'!AG7)</f>
        <v>0</v>
      </c>
      <c r="AH7" s="37">
        <f>SUM('1:31'!AH7)</f>
        <v>0</v>
      </c>
      <c r="AI7" s="37">
        <f>SUM('1:31'!AI7)</f>
        <v>0</v>
      </c>
      <c r="AJ7" s="37">
        <f>SUM('1:31'!AJ7)</f>
        <v>0</v>
      </c>
      <c r="AK7" s="37">
        <f>SUM('1:31'!AK7)</f>
        <v>195</v>
      </c>
      <c r="AL7" s="37">
        <f>SUM('1:31'!AL7)</f>
        <v>0</v>
      </c>
      <c r="AM7" s="37">
        <f>SUM('1:31'!AM7)</f>
        <v>0</v>
      </c>
      <c r="AN7" s="37">
        <f>SUM('1:31'!AN7)</f>
        <v>0</v>
      </c>
      <c r="AO7" s="37">
        <f>SUM('1:31'!AO7)</f>
        <v>0</v>
      </c>
      <c r="AP7" s="37">
        <f>SUM('1:31'!AP7)</f>
        <v>200</v>
      </c>
      <c r="AQ7" s="37">
        <f>SUM('1:31'!AQ7)</f>
        <v>500</v>
      </c>
      <c r="AR7" s="37">
        <f>SUM('1:31'!AR7)</f>
        <v>0</v>
      </c>
      <c r="AS7" s="37">
        <f>SUM('1:31'!AS7)</f>
        <v>0</v>
      </c>
      <c r="AT7" s="37">
        <f>SUM('1:31'!AT7)</f>
        <v>0</v>
      </c>
      <c r="AU7" s="37">
        <f>SUM('1:31'!AU7)</f>
        <v>0</v>
      </c>
    </row>
    <row r="8" spans="1:47" ht="25.5" customHeight="1">
      <c r="A8" s="184"/>
      <c r="B8" s="184">
        <f>E8+E9</f>
        <v>17810</v>
      </c>
      <c r="C8" s="166" t="s">
        <v>11</v>
      </c>
      <c r="D8" s="14" t="s">
        <v>30</v>
      </c>
      <c r="E8" s="11">
        <f>SUM('1:31'!E8)</f>
        <v>7185</v>
      </c>
      <c r="F8" s="14"/>
      <c r="G8" s="37">
        <f t="shared" si="0"/>
        <v>17802.5</v>
      </c>
      <c r="H8" s="37">
        <f>SUM('1:31'!H8)</f>
        <v>0</v>
      </c>
      <c r="I8" s="37">
        <f>SUM('1:31'!I8)</f>
        <v>6000</v>
      </c>
      <c r="J8" s="37">
        <f>SUM('1:31'!J8)</f>
        <v>2300</v>
      </c>
      <c r="K8" s="37">
        <f>SUM('1:31'!K8)</f>
        <v>0</v>
      </c>
      <c r="L8" s="37">
        <f>SUM('1:31'!L8)</f>
        <v>0</v>
      </c>
      <c r="M8" s="37">
        <f>SUM('1:31'!M8)</f>
        <v>2850</v>
      </c>
      <c r="N8" s="37">
        <f>SUM('1:31'!N8)</f>
        <v>24445</v>
      </c>
      <c r="O8" s="37">
        <f>SUM('1:31'!O8)</f>
        <v>1375</v>
      </c>
      <c r="P8" s="37">
        <f>SUM('1:31'!P8)</f>
        <v>0</v>
      </c>
      <c r="Q8" s="37">
        <f>SUM('1:31'!Q8)</f>
        <v>700</v>
      </c>
      <c r="R8" s="37">
        <f>SUM('1:31'!R8)</f>
        <v>0</v>
      </c>
      <c r="S8" s="37">
        <f>SUM('1:31'!S8)</f>
        <v>0</v>
      </c>
      <c r="T8" s="37">
        <f>SUM('1:31'!T8)</f>
        <v>60</v>
      </c>
      <c r="U8" s="37">
        <f>SUM('1:31'!U8)</f>
        <v>825</v>
      </c>
      <c r="V8" s="37">
        <f>SUM('1:31'!V8)</f>
        <v>0</v>
      </c>
      <c r="W8" s="37">
        <f>SUM('1:31'!W8)</f>
        <v>0</v>
      </c>
      <c r="X8" s="37">
        <f>SUM('1:31'!X8)</f>
        <v>1000</v>
      </c>
      <c r="Y8" s="37">
        <f>SUM('1:31'!Y8)</f>
        <v>0</v>
      </c>
      <c r="Z8" s="37">
        <f>SUM('1:31'!Z8)</f>
        <v>0</v>
      </c>
      <c r="AA8" s="37">
        <f>SUM('1:31'!AA8)</f>
        <v>0</v>
      </c>
      <c r="AB8" s="37">
        <f>SUM('1:31'!AB8)</f>
        <v>0</v>
      </c>
      <c r="AC8" s="37">
        <f>SUM('1:31'!AC8)</f>
        <v>825</v>
      </c>
      <c r="AD8" s="37">
        <f>SUM('1:31'!AD8)</f>
        <v>0</v>
      </c>
      <c r="AE8" s="37">
        <f>SUM('1:31'!AE8)</f>
        <v>0</v>
      </c>
      <c r="AF8" s="37">
        <f>SUM('1:31'!AF8)</f>
        <v>-4000</v>
      </c>
      <c r="AG8" s="37">
        <f>SUM('1:31'!AG8)</f>
        <v>-18577.5</v>
      </c>
      <c r="AH8" s="37">
        <f>SUM('1:31'!AH8)</f>
        <v>0</v>
      </c>
      <c r="AI8" s="37">
        <f>SUM('1:31'!AI8)</f>
        <v>0</v>
      </c>
      <c r="AJ8" s="37">
        <f>SUM('1:31'!AJ8)</f>
        <v>0</v>
      </c>
      <c r="AK8" s="37">
        <f>SUM('1:31'!AK8)</f>
        <v>0</v>
      </c>
      <c r="AL8" s="37">
        <f>SUM('1:31'!AL8)</f>
        <v>0</v>
      </c>
      <c r="AM8" s="37">
        <f>SUM('1:31'!AM8)</f>
        <v>0</v>
      </c>
      <c r="AN8" s="37">
        <f>SUM('1:31'!AN8)</f>
        <v>0</v>
      </c>
      <c r="AO8" s="37">
        <f>SUM('1:31'!AO8)</f>
        <v>0</v>
      </c>
      <c r="AP8" s="37">
        <f>SUM('1:31'!AP8)</f>
        <v>0</v>
      </c>
      <c r="AQ8" s="37">
        <f>SUM('1:31'!AQ8)</f>
        <v>0</v>
      </c>
      <c r="AR8" s="37">
        <f>SUM('1:31'!AR8)</f>
        <v>0</v>
      </c>
      <c r="AS8" s="37">
        <f>SUM('1:31'!AS8)</f>
        <v>0</v>
      </c>
      <c r="AT8" s="37">
        <f>SUM('1:31'!AT8)</f>
        <v>0</v>
      </c>
      <c r="AU8" s="37">
        <f>SUM('1:31'!AU8)</f>
        <v>0</v>
      </c>
    </row>
    <row r="9" spans="1:47" ht="25.5" customHeight="1">
      <c r="A9" s="185"/>
      <c r="B9" s="185"/>
      <c r="C9" s="166"/>
      <c r="D9" s="14" t="s">
        <v>31</v>
      </c>
      <c r="E9" s="11">
        <f>SUM('1:31'!E9)</f>
        <v>10625</v>
      </c>
      <c r="F9" s="14"/>
      <c r="G9" s="37">
        <f t="shared" si="0"/>
        <v>37743</v>
      </c>
      <c r="H9" s="37">
        <f>SUM('1:31'!H9)</f>
        <v>0</v>
      </c>
      <c r="I9" s="37">
        <f>SUM('1:31'!I9)</f>
        <v>0</v>
      </c>
      <c r="J9" s="37">
        <f>SUM('1:31'!J9)</f>
        <v>1800</v>
      </c>
      <c r="K9" s="37">
        <f>SUM('1:31'!K9)</f>
        <v>0</v>
      </c>
      <c r="L9" s="37">
        <f>SUM('1:31'!L9)</f>
        <v>0</v>
      </c>
      <c r="M9" s="37">
        <f>SUM('1:31'!M9)</f>
        <v>6350</v>
      </c>
      <c r="N9" s="37">
        <f>SUM('1:31'!N9)</f>
        <v>10793</v>
      </c>
      <c r="O9" s="37">
        <f>SUM('1:31'!O9)</f>
        <v>0</v>
      </c>
      <c r="P9" s="37">
        <f>SUM('1:31'!P9)</f>
        <v>4050</v>
      </c>
      <c r="Q9" s="37">
        <f>SUM('1:31'!Q9)</f>
        <v>250</v>
      </c>
      <c r="R9" s="37">
        <f>SUM('1:31'!R9)</f>
        <v>0</v>
      </c>
      <c r="S9" s="37">
        <f>SUM('1:31'!S9)</f>
        <v>0</v>
      </c>
      <c r="T9" s="37">
        <f>SUM('1:31'!T9)</f>
        <v>0</v>
      </c>
      <c r="U9" s="37">
        <f>SUM('1:31'!U9)</f>
        <v>0</v>
      </c>
      <c r="V9" s="37">
        <f>SUM('1:31'!V9)</f>
        <v>0</v>
      </c>
      <c r="W9" s="37">
        <f>SUM('1:31'!W9)</f>
        <v>0</v>
      </c>
      <c r="X9" s="37">
        <f>SUM('1:31'!X9)</f>
        <v>0</v>
      </c>
      <c r="Y9" s="37">
        <f>SUM('1:31'!Y9)</f>
        <v>0</v>
      </c>
      <c r="Z9" s="37">
        <f>SUM('1:31'!Z9)</f>
        <v>0</v>
      </c>
      <c r="AA9" s="37">
        <f>SUM('1:31'!AA9)</f>
        <v>0</v>
      </c>
      <c r="AB9" s="37">
        <f>SUM('1:31'!AB9)</f>
        <v>0</v>
      </c>
      <c r="AC9" s="37">
        <f>SUM('1:31'!AC9)</f>
        <v>0</v>
      </c>
      <c r="AD9" s="37">
        <f>SUM('1:31'!AD9)</f>
        <v>0</v>
      </c>
      <c r="AE9" s="37">
        <f>SUM('1:31'!AE9)</f>
        <v>0</v>
      </c>
      <c r="AF9" s="37">
        <f>SUM('1:31'!AF9)</f>
        <v>0</v>
      </c>
      <c r="AG9" s="37">
        <f>SUM('1:31'!AG9)</f>
        <v>0</v>
      </c>
      <c r="AH9" s="37">
        <f>SUM('1:31'!AH9)</f>
        <v>0</v>
      </c>
      <c r="AI9" s="37">
        <f>SUM('1:31'!AI9)</f>
        <v>0</v>
      </c>
      <c r="AJ9" s="37">
        <f>SUM('1:31'!AJ9)</f>
        <v>0</v>
      </c>
      <c r="AK9" s="37">
        <f>SUM('1:31'!AK9)</f>
        <v>6500</v>
      </c>
      <c r="AL9" s="37">
        <f>SUM('1:31'!AL9)</f>
        <v>3000</v>
      </c>
      <c r="AM9" s="37">
        <f>SUM('1:31'!AM9)</f>
        <v>0</v>
      </c>
      <c r="AN9" s="37">
        <f>SUM('1:31'!AN9)</f>
        <v>0</v>
      </c>
      <c r="AO9" s="37">
        <f>SUM('1:31'!AO9)</f>
        <v>0</v>
      </c>
      <c r="AP9" s="37">
        <f>SUM('1:31'!AP9)</f>
        <v>0</v>
      </c>
      <c r="AQ9" s="37">
        <f>SUM('1:31'!AQ9)</f>
        <v>500</v>
      </c>
      <c r="AR9" s="37">
        <f>SUM('1:31'!AR9)</f>
        <v>0</v>
      </c>
      <c r="AS9" s="37">
        <f>SUM('1:31'!AS9)</f>
        <v>0</v>
      </c>
      <c r="AT9" s="37">
        <f>SUM('1:31'!AT9)</f>
        <v>0</v>
      </c>
      <c r="AU9" s="37">
        <f>SUM('1:31'!AU9)</f>
        <v>4500</v>
      </c>
    </row>
    <row r="10" spans="1:47" ht="25.5" customHeight="1">
      <c r="A10" s="10"/>
      <c r="B10" s="10"/>
      <c r="C10" s="1"/>
      <c r="D10" s="14" t="s">
        <v>12</v>
      </c>
      <c r="E10" s="11">
        <f>SUM('1:31'!E10)</f>
        <v>0</v>
      </c>
      <c r="F10" s="14"/>
      <c r="G10" s="37">
        <f t="shared" si="0"/>
        <v>41269</v>
      </c>
      <c r="H10" s="37">
        <f>SUM('1:31'!H10)</f>
        <v>6000</v>
      </c>
      <c r="I10" s="37">
        <f>SUM('1:31'!I10)</f>
        <v>0</v>
      </c>
      <c r="J10" s="37">
        <f>SUM('1:31'!J10)</f>
        <v>0</v>
      </c>
      <c r="K10" s="37">
        <f>SUM('1:31'!K10)</f>
        <v>0</v>
      </c>
      <c r="L10" s="37">
        <f>SUM('1:31'!L10)</f>
        <v>0</v>
      </c>
      <c r="M10" s="37">
        <f>SUM('1:31'!M10)</f>
        <v>0</v>
      </c>
      <c r="N10" s="37">
        <f>SUM('1:31'!N10)</f>
        <v>18057</v>
      </c>
      <c r="O10" s="37">
        <f>SUM('1:31'!O10)</f>
        <v>200</v>
      </c>
      <c r="P10" s="37">
        <f>SUM('1:31'!P10)</f>
        <v>0</v>
      </c>
      <c r="Q10" s="37">
        <f>SUM('1:31'!Q10)</f>
        <v>1200</v>
      </c>
      <c r="R10" s="37">
        <f>SUM('1:31'!R10)</f>
        <v>0</v>
      </c>
      <c r="S10" s="37">
        <f>SUM('1:31'!S10)</f>
        <v>0</v>
      </c>
      <c r="T10" s="37">
        <f>SUM('1:31'!T10)</f>
        <v>200</v>
      </c>
      <c r="U10" s="37">
        <f>SUM('1:31'!U10)</f>
        <v>368</v>
      </c>
      <c r="V10" s="37">
        <f>SUM('1:31'!V10)</f>
        <v>940</v>
      </c>
      <c r="W10" s="37">
        <f>SUM('1:31'!W10)</f>
        <v>0</v>
      </c>
      <c r="X10" s="37">
        <f>SUM('1:31'!X10)</f>
        <v>0</v>
      </c>
      <c r="Y10" s="37">
        <f>SUM('1:31'!Y10)</f>
        <v>10200</v>
      </c>
      <c r="Z10" s="37">
        <f>SUM('1:31'!Z10)</f>
        <v>0</v>
      </c>
      <c r="AA10" s="37">
        <f>SUM('1:31'!AA10)</f>
        <v>0</v>
      </c>
      <c r="AB10" s="37">
        <f>SUM('1:31'!AB10)</f>
        <v>0</v>
      </c>
      <c r="AC10" s="37">
        <f>SUM('1:31'!AC10)</f>
        <v>304</v>
      </c>
      <c r="AD10" s="37">
        <f>SUM('1:31'!AD10)</f>
        <v>0</v>
      </c>
      <c r="AE10" s="37">
        <f>SUM('1:31'!AE10)</f>
        <v>300</v>
      </c>
      <c r="AF10" s="37">
        <f>SUM('1:31'!AF10)</f>
        <v>0</v>
      </c>
      <c r="AG10" s="37">
        <f>SUM('1:31'!AG10)</f>
        <v>0</v>
      </c>
      <c r="AH10" s="37">
        <f>SUM('1:31'!AH10)</f>
        <v>0</v>
      </c>
      <c r="AI10" s="37">
        <f>SUM('1:31'!AI10)</f>
        <v>0</v>
      </c>
      <c r="AJ10" s="37">
        <f>SUM('1:31'!AJ10)</f>
        <v>0</v>
      </c>
      <c r="AK10" s="37">
        <f>SUM('1:31'!AK10)</f>
        <v>0</v>
      </c>
      <c r="AL10" s="37">
        <f>SUM('1:31'!AL10)</f>
        <v>0</v>
      </c>
      <c r="AM10" s="37">
        <f>SUM('1:31'!AM10)</f>
        <v>0</v>
      </c>
      <c r="AN10" s="37">
        <f>SUM('1:31'!AN10)</f>
        <v>3500</v>
      </c>
      <c r="AO10" s="37">
        <f>SUM('1:31'!AO10)</f>
        <v>0</v>
      </c>
      <c r="AP10" s="37">
        <f>SUM('1:31'!AP10)</f>
        <v>0</v>
      </c>
      <c r="AQ10" s="37">
        <f>SUM('1:31'!AQ10)</f>
        <v>0</v>
      </c>
      <c r="AR10" s="37">
        <f>SUM('1:31'!AR10)</f>
        <v>0</v>
      </c>
      <c r="AS10" s="37">
        <f>SUM('1:31'!AS10)</f>
        <v>0</v>
      </c>
      <c r="AT10" s="37">
        <f>SUM('1:31'!AT10)</f>
        <v>0</v>
      </c>
      <c r="AU10" s="37">
        <f>SUM('1:31'!AU10)</f>
        <v>0</v>
      </c>
    </row>
    <row r="11" spans="1:47" ht="25.5" customHeight="1">
      <c r="A11" s="184"/>
      <c r="B11" s="184">
        <f>E11+E12</f>
        <v>155307.5</v>
      </c>
      <c r="C11" s="166"/>
      <c r="D11" s="14" t="s">
        <v>26</v>
      </c>
      <c r="E11" s="11">
        <f>SUM('1:31'!E11)</f>
        <v>91895</v>
      </c>
      <c r="F11" s="11"/>
      <c r="G11" s="37">
        <f t="shared" si="0"/>
        <v>12206</v>
      </c>
      <c r="H11" s="37">
        <f>SUM('1:31'!H11)</f>
        <v>0</v>
      </c>
      <c r="I11" s="37">
        <f>SUM('1:31'!I11)</f>
        <v>0</v>
      </c>
      <c r="J11" s="37">
        <f>SUM('1:31'!J11)</f>
        <v>0</v>
      </c>
      <c r="K11" s="37">
        <f>SUM('1:31'!K11)</f>
        <v>0</v>
      </c>
      <c r="L11" s="37">
        <f>SUM('1:31'!L11)</f>
        <v>100</v>
      </c>
      <c r="M11" s="37">
        <f>SUM('1:31'!M11)</f>
        <v>1000</v>
      </c>
      <c r="N11" s="37">
        <f>SUM('1:31'!N11)</f>
        <v>6491</v>
      </c>
      <c r="O11" s="37">
        <f>SUM('1:31'!O11)</f>
        <v>140</v>
      </c>
      <c r="P11" s="37">
        <f>SUM('1:31'!P11)</f>
        <v>200</v>
      </c>
      <c r="Q11" s="37">
        <f>SUM('1:31'!Q11)</f>
        <v>0</v>
      </c>
      <c r="R11" s="37">
        <f>SUM('1:31'!R11)</f>
        <v>0</v>
      </c>
      <c r="S11" s="37">
        <f>SUM('1:31'!S11)</f>
        <v>0</v>
      </c>
      <c r="T11" s="37">
        <f>SUM('1:31'!T11)</f>
        <v>245</v>
      </c>
      <c r="U11" s="37">
        <f>SUM('1:31'!U11)</f>
        <v>660</v>
      </c>
      <c r="V11" s="37">
        <f>SUM('1:31'!V11)</f>
        <v>1300</v>
      </c>
      <c r="W11" s="37">
        <f>SUM('1:31'!W11)</f>
        <v>0</v>
      </c>
      <c r="X11" s="37">
        <f>SUM('1:31'!X11)</f>
        <v>0</v>
      </c>
      <c r="Y11" s="37">
        <f>SUM('1:31'!Y11)</f>
        <v>0</v>
      </c>
      <c r="Z11" s="37">
        <f>SUM('1:31'!Z11)</f>
        <v>0</v>
      </c>
      <c r="AA11" s="37">
        <f>SUM('1:31'!AA11)</f>
        <v>0</v>
      </c>
      <c r="AB11" s="37">
        <f>SUM('1:31'!AB11)</f>
        <v>0</v>
      </c>
      <c r="AC11" s="37">
        <f>SUM('1:31'!AC11)</f>
        <v>100</v>
      </c>
      <c r="AD11" s="37">
        <f>SUM('1:31'!AD11)</f>
        <v>0</v>
      </c>
      <c r="AE11" s="37">
        <f>SUM('1:31'!AE11)</f>
        <v>0</v>
      </c>
      <c r="AF11" s="37">
        <f>SUM('1:31'!AF11)</f>
        <v>0</v>
      </c>
      <c r="AG11" s="37">
        <f>SUM('1:31'!AG11)</f>
        <v>0</v>
      </c>
      <c r="AH11" s="37">
        <f>SUM('1:31'!AH11)</f>
        <v>0</v>
      </c>
      <c r="AI11" s="37">
        <f>SUM('1:31'!AI11)</f>
        <v>0</v>
      </c>
      <c r="AJ11" s="37">
        <f>SUM('1:31'!AJ11)</f>
        <v>0</v>
      </c>
      <c r="AK11" s="37">
        <f>SUM('1:31'!AK11)</f>
        <v>1970</v>
      </c>
      <c r="AL11" s="37">
        <f>SUM('1:31'!AL11)</f>
        <v>0</v>
      </c>
      <c r="AM11" s="37">
        <f>SUM('1:31'!AM11)</f>
        <v>0</v>
      </c>
      <c r="AN11" s="37">
        <f>SUM('1:31'!AN11)</f>
        <v>0</v>
      </c>
      <c r="AO11" s="37">
        <f>SUM('1:31'!AO11)</f>
        <v>0</v>
      </c>
      <c r="AP11" s="37">
        <f>SUM('1:31'!AP11)</f>
        <v>0</v>
      </c>
      <c r="AQ11" s="37">
        <f>SUM('1:31'!AQ11)</f>
        <v>0</v>
      </c>
      <c r="AR11" s="37">
        <f>SUM('1:31'!AR11)</f>
        <v>0</v>
      </c>
      <c r="AS11" s="37">
        <f>SUM('1:31'!AS11)</f>
        <v>0</v>
      </c>
      <c r="AT11" s="37">
        <f>SUM('1:31'!AT11)</f>
        <v>0</v>
      </c>
      <c r="AU11" s="37">
        <f>SUM('1:31'!AU11)</f>
        <v>0</v>
      </c>
    </row>
    <row r="12" spans="1:47" ht="25.5" customHeight="1">
      <c r="A12" s="185"/>
      <c r="B12" s="185"/>
      <c r="C12" s="166"/>
      <c r="D12" s="14" t="s">
        <v>27</v>
      </c>
      <c r="E12" s="11">
        <f>SUM('1:31'!E12)</f>
        <v>63412.5</v>
      </c>
      <c r="F12" s="11"/>
      <c r="G12" s="37">
        <f t="shared" si="0"/>
        <v>25197</v>
      </c>
      <c r="H12" s="37">
        <f>SUM('1:31'!H12)</f>
        <v>0</v>
      </c>
      <c r="I12" s="37">
        <f>SUM('1:31'!I12)</f>
        <v>0</v>
      </c>
      <c r="J12" s="37">
        <f>SUM('1:31'!J12)</f>
        <v>5000</v>
      </c>
      <c r="K12" s="37">
        <f>SUM('1:31'!K12)</f>
        <v>0</v>
      </c>
      <c r="L12" s="37">
        <f>SUM('1:31'!L12)</f>
        <v>100</v>
      </c>
      <c r="M12" s="37">
        <f>SUM('1:31'!M12)</f>
        <v>0</v>
      </c>
      <c r="N12" s="37">
        <f>SUM('1:31'!N12)</f>
        <v>10140</v>
      </c>
      <c r="O12" s="37">
        <f>SUM('1:31'!O12)</f>
        <v>220</v>
      </c>
      <c r="P12" s="37">
        <f>SUM('1:31'!P12)</f>
        <v>0</v>
      </c>
      <c r="Q12" s="37">
        <f>SUM('1:31'!Q12)</f>
        <v>1400</v>
      </c>
      <c r="R12" s="37">
        <f>SUM('1:31'!R12)</f>
        <v>0</v>
      </c>
      <c r="S12" s="37">
        <f>SUM('1:31'!S12)</f>
        <v>0</v>
      </c>
      <c r="T12" s="37">
        <f>SUM('1:31'!T12)</f>
        <v>0</v>
      </c>
      <c r="U12" s="37">
        <f>SUM('1:31'!U12)</f>
        <v>1837</v>
      </c>
      <c r="V12" s="37">
        <f>SUM('1:31'!V12)</f>
        <v>0</v>
      </c>
      <c r="W12" s="37">
        <f>SUM('1:31'!W12)</f>
        <v>0</v>
      </c>
      <c r="X12" s="37">
        <f>SUM('1:31'!X12)</f>
        <v>0</v>
      </c>
      <c r="Y12" s="37">
        <f>SUM('1:31'!Y12)</f>
        <v>0</v>
      </c>
      <c r="Z12" s="37">
        <f>SUM('1:31'!Z12)</f>
        <v>0</v>
      </c>
      <c r="AA12" s="37">
        <f>SUM('1:31'!AA12)</f>
        <v>0</v>
      </c>
      <c r="AB12" s="37">
        <f>SUM('1:31'!AB12)</f>
        <v>0</v>
      </c>
      <c r="AC12" s="37">
        <f>SUM('1:31'!AC12)</f>
        <v>0</v>
      </c>
      <c r="AD12" s="37">
        <f>SUM('1:31'!AD12)</f>
        <v>0</v>
      </c>
      <c r="AE12" s="37">
        <f>SUM('1:31'!AE12)</f>
        <v>0</v>
      </c>
      <c r="AF12" s="37">
        <f>SUM('1:31'!AF12)</f>
        <v>0</v>
      </c>
      <c r="AG12" s="37">
        <f>SUM('1:31'!AG12)</f>
        <v>0</v>
      </c>
      <c r="AH12" s="37">
        <f>SUM('1:31'!AH12)</f>
        <v>0</v>
      </c>
      <c r="AI12" s="37">
        <f>SUM('1:31'!AI12)</f>
        <v>0</v>
      </c>
      <c r="AJ12" s="37">
        <f>SUM('1:31'!AJ12)</f>
        <v>0</v>
      </c>
      <c r="AK12" s="37">
        <f>SUM('1:31'!AK12)</f>
        <v>2000</v>
      </c>
      <c r="AL12" s="37">
        <f>SUM('1:31'!AL12)</f>
        <v>0</v>
      </c>
      <c r="AM12" s="37">
        <f>SUM('1:31'!AM12)</f>
        <v>0</v>
      </c>
      <c r="AN12" s="37">
        <f>SUM('1:31'!AN12)</f>
        <v>4500</v>
      </c>
      <c r="AO12" s="37">
        <f>SUM('1:31'!AO12)</f>
        <v>0</v>
      </c>
      <c r="AP12" s="37">
        <f>SUM('1:31'!AP12)</f>
        <v>0</v>
      </c>
      <c r="AQ12" s="37">
        <f>SUM('1:31'!AQ12)</f>
        <v>0</v>
      </c>
      <c r="AR12" s="37">
        <f>SUM('1:31'!AR12)</f>
        <v>0</v>
      </c>
      <c r="AS12" s="37">
        <f>SUM('1:31'!AS12)</f>
        <v>0</v>
      </c>
      <c r="AT12" s="37">
        <f>SUM('1:31'!AT12)</f>
        <v>0</v>
      </c>
      <c r="AU12" s="37">
        <f>SUM('1:31'!AU12)</f>
        <v>0</v>
      </c>
    </row>
    <row r="13" spans="1:47" ht="25.5" customHeight="1">
      <c r="A13" s="184"/>
      <c r="B13" s="184">
        <f>E13+E14</f>
        <v>11450</v>
      </c>
      <c r="C13" s="166" t="s">
        <v>41</v>
      </c>
      <c r="D13" s="14" t="s">
        <v>42</v>
      </c>
      <c r="E13" s="11">
        <f>SUM('1:31'!E13)</f>
        <v>5650</v>
      </c>
      <c r="F13" s="11"/>
      <c r="G13" s="37">
        <f t="shared" si="0"/>
        <v>20095</v>
      </c>
      <c r="H13" s="37">
        <f>SUM('1:31'!H13)</f>
        <v>0</v>
      </c>
      <c r="I13" s="37">
        <f>SUM('1:31'!I13)</f>
        <v>0</v>
      </c>
      <c r="J13" s="37">
        <f>SUM('1:31'!J13)</f>
        <v>3600</v>
      </c>
      <c r="K13" s="37">
        <f>SUM('1:31'!K13)</f>
        <v>0</v>
      </c>
      <c r="L13" s="37">
        <f>SUM('1:31'!L13)</f>
        <v>0</v>
      </c>
      <c r="M13" s="37">
        <f>SUM('1:31'!M13)</f>
        <v>600</v>
      </c>
      <c r="N13" s="37">
        <f>SUM('1:31'!N13)</f>
        <v>4700</v>
      </c>
      <c r="O13" s="37">
        <f>SUM('1:31'!O13)</f>
        <v>800</v>
      </c>
      <c r="P13" s="37">
        <f>SUM('1:31'!P13)</f>
        <v>50</v>
      </c>
      <c r="Q13" s="37">
        <f>SUM('1:31'!Q13)</f>
        <v>0</v>
      </c>
      <c r="R13" s="37">
        <f>SUM('1:31'!R13)</f>
        <v>0</v>
      </c>
      <c r="S13" s="37">
        <f>SUM('1:31'!S13)</f>
        <v>0</v>
      </c>
      <c r="T13" s="37">
        <f>SUM('1:31'!T13)</f>
        <v>135</v>
      </c>
      <c r="U13" s="37">
        <f>SUM('1:31'!U13)</f>
        <v>3691</v>
      </c>
      <c r="V13" s="37">
        <f>SUM('1:31'!V13)</f>
        <v>505</v>
      </c>
      <c r="W13" s="37">
        <f>SUM('1:31'!W13)</f>
        <v>0</v>
      </c>
      <c r="X13" s="37">
        <f>SUM('1:31'!X13)</f>
        <v>0</v>
      </c>
      <c r="Y13" s="37">
        <f>SUM('1:31'!Y13)</f>
        <v>0</v>
      </c>
      <c r="Z13" s="37">
        <f>SUM('1:31'!Z13)</f>
        <v>0</v>
      </c>
      <c r="AA13" s="37">
        <f>SUM('1:31'!AA13)</f>
        <v>0</v>
      </c>
      <c r="AB13" s="37">
        <f>SUM('1:31'!AB13)</f>
        <v>0</v>
      </c>
      <c r="AC13" s="37">
        <f>SUM('1:31'!AC13)</f>
        <v>1514</v>
      </c>
      <c r="AD13" s="37">
        <f>SUM('1:31'!AD13)</f>
        <v>0</v>
      </c>
      <c r="AE13" s="37">
        <f>SUM('1:31'!AE13)</f>
        <v>0</v>
      </c>
      <c r="AF13" s="37">
        <f>SUM('1:31'!AF13)</f>
        <v>0</v>
      </c>
      <c r="AG13" s="37">
        <f>SUM('1:31'!AG13)</f>
        <v>0</v>
      </c>
      <c r="AH13" s="37">
        <f>SUM('1:31'!AH13)</f>
        <v>0</v>
      </c>
      <c r="AI13" s="37">
        <f>SUM('1:31'!AI13)</f>
        <v>0</v>
      </c>
      <c r="AJ13" s="37">
        <f>SUM('1:31'!AJ13)</f>
        <v>0</v>
      </c>
      <c r="AK13" s="37">
        <f>SUM('1:31'!AK13)</f>
        <v>0</v>
      </c>
      <c r="AL13" s="37">
        <f>SUM('1:31'!AL13)</f>
        <v>0</v>
      </c>
      <c r="AM13" s="37">
        <f>SUM('1:31'!AM13)</f>
        <v>0</v>
      </c>
      <c r="AN13" s="37">
        <f>SUM('1:31'!AN13)</f>
        <v>4500</v>
      </c>
      <c r="AO13" s="37">
        <f>SUM('1:31'!AO13)</f>
        <v>0</v>
      </c>
      <c r="AP13" s="37">
        <f>SUM('1:31'!AP13)</f>
        <v>0</v>
      </c>
      <c r="AQ13" s="37">
        <f>SUM('1:31'!AQ13)</f>
        <v>0</v>
      </c>
      <c r="AR13" s="37">
        <f>SUM('1:31'!AR13)</f>
        <v>0</v>
      </c>
      <c r="AS13" s="37">
        <f>SUM('1:31'!AS13)</f>
        <v>0</v>
      </c>
      <c r="AT13" s="37">
        <f>SUM('1:31'!AT13)</f>
        <v>0</v>
      </c>
      <c r="AU13" s="37">
        <f>SUM('1:31'!AU13)</f>
        <v>0</v>
      </c>
    </row>
    <row r="14" spans="1:47" ht="25.5" customHeight="1">
      <c r="A14" s="185"/>
      <c r="B14" s="185"/>
      <c r="C14" s="166"/>
      <c r="D14" s="14" t="s">
        <v>43</v>
      </c>
      <c r="E14" s="11">
        <f>SUM('1:31'!E14)</f>
        <v>5800</v>
      </c>
      <c r="F14" s="11"/>
      <c r="G14" s="37">
        <f t="shared" si="0"/>
        <v>15463</v>
      </c>
      <c r="H14" s="37">
        <f>SUM('1:31'!H14)</f>
        <v>0</v>
      </c>
      <c r="I14" s="37">
        <f>SUM('1:31'!I14)</f>
        <v>0</v>
      </c>
      <c r="J14" s="37">
        <f>SUM('1:31'!J14)</f>
        <v>3800</v>
      </c>
      <c r="K14" s="37">
        <f>SUM('1:31'!K14)</f>
        <v>0</v>
      </c>
      <c r="L14" s="37">
        <f>SUM('1:31'!L14)</f>
        <v>0</v>
      </c>
      <c r="M14" s="37">
        <f>SUM('1:31'!M14)</f>
        <v>0</v>
      </c>
      <c r="N14" s="37">
        <f>SUM('1:31'!N14)</f>
        <v>4040</v>
      </c>
      <c r="O14" s="37">
        <f>SUM('1:31'!O14)</f>
        <v>1000</v>
      </c>
      <c r="P14" s="37">
        <f>SUM('1:31'!P14)</f>
        <v>0</v>
      </c>
      <c r="Q14" s="37">
        <f>SUM('1:31'!Q14)</f>
        <v>0</v>
      </c>
      <c r="R14" s="37">
        <f>SUM('1:31'!R14)</f>
        <v>0</v>
      </c>
      <c r="S14" s="37">
        <f>SUM('1:31'!S14)</f>
        <v>0</v>
      </c>
      <c r="T14" s="37">
        <f>SUM('1:31'!T14)</f>
        <v>0</v>
      </c>
      <c r="U14" s="37">
        <f>SUM('1:31'!U14)</f>
        <v>368</v>
      </c>
      <c r="V14" s="37">
        <f>SUM('1:31'!V14)</f>
        <v>0</v>
      </c>
      <c r="W14" s="37">
        <f>SUM('1:31'!W14)</f>
        <v>0</v>
      </c>
      <c r="X14" s="37">
        <f>SUM('1:31'!X14)</f>
        <v>0</v>
      </c>
      <c r="Y14" s="37">
        <f>SUM('1:31'!Y14)</f>
        <v>0</v>
      </c>
      <c r="Z14" s="37">
        <f>SUM('1:31'!Z14)</f>
        <v>0</v>
      </c>
      <c r="AA14" s="37">
        <f>SUM('1:31'!AA14)</f>
        <v>0</v>
      </c>
      <c r="AB14" s="37">
        <f>SUM('1:31'!AB14)</f>
        <v>0</v>
      </c>
      <c r="AC14" s="37">
        <f>SUM('1:31'!AC14)</f>
        <v>1995</v>
      </c>
      <c r="AD14" s="37">
        <f>SUM('1:31'!AD14)</f>
        <v>0</v>
      </c>
      <c r="AE14" s="37">
        <f>SUM('1:31'!AE14)</f>
        <v>0</v>
      </c>
      <c r="AF14" s="37">
        <f>SUM('1:31'!AF14)</f>
        <v>0</v>
      </c>
      <c r="AG14" s="37">
        <f>SUM('1:31'!AG14)</f>
        <v>0</v>
      </c>
      <c r="AH14" s="37">
        <f>SUM('1:31'!AH14)</f>
        <v>0</v>
      </c>
      <c r="AI14" s="37">
        <f>SUM('1:31'!AI14)</f>
        <v>0</v>
      </c>
      <c r="AJ14" s="37">
        <f>SUM('1:31'!AJ14)</f>
        <v>0</v>
      </c>
      <c r="AK14" s="37">
        <f>SUM('1:31'!AK14)</f>
        <v>660</v>
      </c>
      <c r="AL14" s="37">
        <f>SUM('1:31'!AL14)</f>
        <v>0</v>
      </c>
      <c r="AM14" s="37">
        <f>SUM('1:31'!AM14)</f>
        <v>0</v>
      </c>
      <c r="AN14" s="37">
        <f>SUM('1:31'!AN14)</f>
        <v>3600</v>
      </c>
      <c r="AO14" s="37">
        <f>SUM('1:31'!AO14)</f>
        <v>0</v>
      </c>
      <c r="AP14" s="37">
        <f>SUM('1:31'!AP14)</f>
        <v>0</v>
      </c>
      <c r="AQ14" s="37">
        <f>SUM('1:31'!AQ14)</f>
        <v>0</v>
      </c>
      <c r="AR14" s="37">
        <f>SUM('1:31'!AR14)</f>
        <v>0</v>
      </c>
      <c r="AS14" s="37">
        <f>SUM('1:31'!AS14)</f>
        <v>0</v>
      </c>
      <c r="AT14" s="37">
        <f>SUM('1:31'!AT14)</f>
        <v>0</v>
      </c>
      <c r="AU14" s="37">
        <f>SUM('1:31'!AU14)</f>
        <v>0</v>
      </c>
    </row>
    <row r="15" spans="1:47" ht="25.5" customHeight="1">
      <c r="A15" s="10"/>
      <c r="B15" s="10"/>
      <c r="C15" s="1"/>
      <c r="D15" s="14" t="s">
        <v>38</v>
      </c>
      <c r="E15" s="11">
        <f>SUM('1:31'!E15)</f>
        <v>0</v>
      </c>
      <c r="F15" s="11"/>
      <c r="G15" s="37">
        <f t="shared" si="0"/>
        <v>107808</v>
      </c>
      <c r="H15" s="37">
        <f>SUM('1:31'!H15)</f>
        <v>0</v>
      </c>
      <c r="I15" s="37">
        <f>SUM('1:31'!I15)</f>
        <v>81500</v>
      </c>
      <c r="J15" s="37">
        <f>SUM('1:31'!J15)</f>
        <v>500</v>
      </c>
      <c r="K15" s="37">
        <f>SUM('1:31'!K15)</f>
        <v>0</v>
      </c>
      <c r="L15" s="37">
        <f>SUM('1:31'!L15)</f>
        <v>0</v>
      </c>
      <c r="M15" s="37">
        <f>SUM('1:31'!M15)</f>
        <v>1500</v>
      </c>
      <c r="N15" s="37">
        <f>SUM('1:31'!N15)</f>
        <v>20025</v>
      </c>
      <c r="O15" s="37">
        <f>SUM('1:31'!O15)</f>
        <v>0</v>
      </c>
      <c r="P15" s="37">
        <f>SUM('1:31'!P15)</f>
        <v>0</v>
      </c>
      <c r="Q15" s="37">
        <f>SUM('1:31'!Q15)</f>
        <v>0</v>
      </c>
      <c r="R15" s="37">
        <f>SUM('1:31'!R15)</f>
        <v>0</v>
      </c>
      <c r="S15" s="37">
        <f>SUM('1:31'!S15)</f>
        <v>0</v>
      </c>
      <c r="T15" s="37">
        <f>SUM('1:31'!T15)</f>
        <v>0</v>
      </c>
      <c r="U15" s="37">
        <f>SUM('1:31'!U15)</f>
        <v>3833</v>
      </c>
      <c r="V15" s="37">
        <f>SUM('1:31'!V15)</f>
        <v>450</v>
      </c>
      <c r="W15" s="37">
        <f>SUM('1:31'!W15)</f>
        <v>0</v>
      </c>
      <c r="X15" s="37">
        <f>SUM('1:31'!X15)</f>
        <v>0</v>
      </c>
      <c r="Y15" s="37">
        <f>SUM('1:31'!Y15)</f>
        <v>0</v>
      </c>
      <c r="Z15" s="37">
        <f>SUM('1:31'!Z15)</f>
        <v>0</v>
      </c>
      <c r="AA15" s="37">
        <f>SUM('1:31'!AA15)</f>
        <v>0</v>
      </c>
      <c r="AB15" s="37">
        <f>SUM('1:31'!AB15)</f>
        <v>0</v>
      </c>
      <c r="AC15" s="37">
        <f>SUM('1:31'!AC15)</f>
        <v>0</v>
      </c>
      <c r="AD15" s="37">
        <f>SUM('1:31'!AD15)</f>
        <v>0</v>
      </c>
      <c r="AE15" s="37">
        <f>SUM('1:31'!AE15)</f>
        <v>0</v>
      </c>
      <c r="AF15" s="37">
        <f>SUM('1:31'!AF15)</f>
        <v>0</v>
      </c>
      <c r="AG15" s="37">
        <f>SUM('1:31'!AG15)</f>
        <v>0</v>
      </c>
      <c r="AH15" s="37">
        <f>SUM('1:31'!AH15)</f>
        <v>0</v>
      </c>
      <c r="AI15" s="37">
        <f>SUM('1:31'!AI15)</f>
        <v>0</v>
      </c>
      <c r="AJ15" s="37">
        <f>SUM('1:31'!AJ15)</f>
        <v>0</v>
      </c>
      <c r="AK15" s="37">
        <f>SUM('1:31'!AK15)</f>
        <v>0</v>
      </c>
      <c r="AL15" s="37">
        <f>SUM('1:31'!AL15)</f>
        <v>0</v>
      </c>
      <c r="AM15" s="37">
        <f>SUM('1:31'!AM15)</f>
        <v>0</v>
      </c>
      <c r="AN15" s="37">
        <f>SUM('1:31'!AN15)</f>
        <v>0</v>
      </c>
      <c r="AO15" s="37">
        <f>SUM('1:31'!AO15)</f>
        <v>0</v>
      </c>
      <c r="AP15" s="37">
        <f>SUM('1:31'!AP15)</f>
        <v>0</v>
      </c>
      <c r="AQ15" s="37">
        <f>SUM('1:31'!AQ15)</f>
        <v>0</v>
      </c>
      <c r="AR15" s="37">
        <f>SUM('1:31'!AR15)</f>
        <v>0</v>
      </c>
      <c r="AS15" s="37">
        <f>SUM('1:31'!AS15)</f>
        <v>0</v>
      </c>
      <c r="AT15" s="37">
        <f>SUM('1:31'!AT15)</f>
        <v>0</v>
      </c>
      <c r="AU15" s="37">
        <f>SUM('1:31'!AU15)</f>
        <v>0</v>
      </c>
    </row>
    <row r="16" spans="1:47" ht="25.5" customHeight="1">
      <c r="A16" s="10"/>
      <c r="B16" s="41"/>
      <c r="C16" s="1"/>
      <c r="D16" s="14" t="s">
        <v>84</v>
      </c>
      <c r="E16" s="11">
        <f>SUM('1:31'!E16)</f>
        <v>0</v>
      </c>
      <c r="F16" s="11"/>
      <c r="G16" s="37">
        <f t="shared" si="0"/>
        <v>25804</v>
      </c>
      <c r="H16" s="37">
        <f>SUM('1:31'!H16)</f>
        <v>0</v>
      </c>
      <c r="I16" s="37">
        <f>SUM('1:31'!I16)</f>
        <v>0</v>
      </c>
      <c r="J16" s="37">
        <f>SUM('1:31'!J16)</f>
        <v>100</v>
      </c>
      <c r="K16" s="37">
        <f>SUM('1:31'!K16)</f>
        <v>0</v>
      </c>
      <c r="L16" s="37">
        <f>SUM('1:31'!L16)</f>
        <v>1350</v>
      </c>
      <c r="M16" s="37">
        <f>SUM('1:31'!M16)</f>
        <v>0</v>
      </c>
      <c r="N16" s="37">
        <f>SUM('1:31'!N16)</f>
        <v>21627.5</v>
      </c>
      <c r="O16" s="37">
        <f>SUM('1:31'!O16)</f>
        <v>0</v>
      </c>
      <c r="P16" s="37">
        <f>SUM('1:31'!P16)</f>
        <v>0</v>
      </c>
      <c r="Q16" s="37">
        <f>SUM('1:31'!Q16)</f>
        <v>0</v>
      </c>
      <c r="R16" s="37">
        <f>SUM('1:31'!R16)</f>
        <v>0</v>
      </c>
      <c r="S16" s="37">
        <f>SUM('1:31'!S16)</f>
        <v>0</v>
      </c>
      <c r="T16" s="37">
        <f>SUM('1:31'!T16)</f>
        <v>0</v>
      </c>
      <c r="U16" s="37">
        <f>SUM('1:31'!U16)</f>
        <v>2226.5</v>
      </c>
      <c r="V16" s="37">
        <f>SUM('1:31'!V16)</f>
        <v>500</v>
      </c>
      <c r="W16" s="37">
        <f>SUM('1:31'!W16)</f>
        <v>0</v>
      </c>
      <c r="X16" s="37">
        <f>SUM('1:31'!X16)</f>
        <v>0</v>
      </c>
      <c r="Y16" s="37">
        <f>SUM('1:31'!Y16)</f>
        <v>0</v>
      </c>
      <c r="Z16" s="37">
        <f>SUM('1:31'!Z16)</f>
        <v>0</v>
      </c>
      <c r="AA16" s="37">
        <f>SUM('1:31'!AA16)</f>
        <v>0</v>
      </c>
      <c r="AB16" s="37">
        <f>SUM('1:31'!AB16)</f>
        <v>0</v>
      </c>
      <c r="AC16" s="37">
        <f>SUM('1:31'!AC16)</f>
        <v>0</v>
      </c>
      <c r="AD16" s="37">
        <f>SUM('1:31'!AD16)</f>
        <v>0</v>
      </c>
      <c r="AE16" s="37">
        <f>SUM('1:31'!AE16)</f>
        <v>0</v>
      </c>
      <c r="AF16" s="37">
        <f>SUM('1:31'!AF16)</f>
        <v>0</v>
      </c>
      <c r="AG16" s="37">
        <f>SUM('1:31'!AG16)</f>
        <v>0</v>
      </c>
      <c r="AH16" s="37">
        <f>SUM('1:31'!AH16)</f>
        <v>0</v>
      </c>
      <c r="AI16" s="37">
        <f>SUM('1:31'!AI16)</f>
        <v>0</v>
      </c>
      <c r="AJ16" s="37">
        <f>SUM('1:31'!AJ16)</f>
        <v>0</v>
      </c>
      <c r="AK16" s="37">
        <f>SUM('1:31'!AK16)</f>
        <v>0</v>
      </c>
      <c r="AL16" s="37">
        <f>SUM('1:31'!AL16)</f>
        <v>0</v>
      </c>
      <c r="AM16" s="37">
        <f>SUM('1:31'!AM16)</f>
        <v>0</v>
      </c>
      <c r="AN16" s="37">
        <f>SUM('1:31'!AN16)</f>
        <v>0</v>
      </c>
      <c r="AO16" s="37">
        <f>SUM('1:31'!AO16)</f>
        <v>0</v>
      </c>
      <c r="AP16" s="37">
        <f>SUM('1:31'!AP16)</f>
        <v>0</v>
      </c>
      <c r="AQ16" s="37">
        <f>SUM('1:31'!AQ16)</f>
        <v>0</v>
      </c>
      <c r="AR16" s="37">
        <f>SUM('1:31'!AR16)</f>
        <v>0</v>
      </c>
      <c r="AS16" s="37">
        <f>SUM('1:31'!AS16)</f>
        <v>0</v>
      </c>
      <c r="AT16" s="37">
        <f>SUM('1:31'!AT16)</f>
        <v>0</v>
      </c>
      <c r="AU16" s="37">
        <f>SUM('1:31'!AU16)</f>
        <v>0</v>
      </c>
    </row>
    <row r="17" spans="1:47" ht="25.5" customHeight="1">
      <c r="A17" s="10"/>
      <c r="B17" s="10"/>
      <c r="C17" s="1"/>
      <c r="D17" s="14" t="s">
        <v>32</v>
      </c>
      <c r="E17" s="11">
        <f>SUM('1:31'!E17)</f>
        <v>0</v>
      </c>
      <c r="F17" s="11"/>
      <c r="G17" s="37">
        <f t="shared" si="0"/>
        <v>37920</v>
      </c>
      <c r="H17" s="37">
        <f>SUM('1:31'!H17)</f>
        <v>4000</v>
      </c>
      <c r="I17" s="37">
        <f>SUM('1:31'!I17)</f>
        <v>6000</v>
      </c>
      <c r="J17" s="37">
        <f>SUM('1:31'!J17)</f>
        <v>2000</v>
      </c>
      <c r="K17" s="37">
        <f>SUM('1:31'!K17)</f>
        <v>0</v>
      </c>
      <c r="L17" s="37">
        <f>SUM('1:31'!L17)</f>
        <v>600</v>
      </c>
      <c r="M17" s="37">
        <f>SUM('1:31'!M17)</f>
        <v>4500</v>
      </c>
      <c r="N17" s="37">
        <f>SUM('1:31'!N17)</f>
        <v>20190</v>
      </c>
      <c r="O17" s="37">
        <f>SUM('1:31'!O17)</f>
        <v>0</v>
      </c>
      <c r="P17" s="37">
        <f>SUM('1:31'!P17)</f>
        <v>0</v>
      </c>
      <c r="Q17" s="37">
        <f>SUM('1:31'!Q17)</f>
        <v>0</v>
      </c>
      <c r="R17" s="37">
        <f>SUM('1:31'!R17)</f>
        <v>0</v>
      </c>
      <c r="S17" s="37">
        <f>SUM('1:31'!S17)</f>
        <v>0</v>
      </c>
      <c r="T17" s="37">
        <f>SUM('1:31'!T17)</f>
        <v>0</v>
      </c>
      <c r="U17" s="37">
        <f>SUM('1:31'!U17)</f>
        <v>0</v>
      </c>
      <c r="V17" s="37">
        <f>SUM('1:31'!V17)</f>
        <v>630</v>
      </c>
      <c r="W17" s="37">
        <f>SUM('1:31'!W17)</f>
        <v>0</v>
      </c>
      <c r="X17" s="37">
        <f>SUM('1:31'!X17)</f>
        <v>0</v>
      </c>
      <c r="Y17" s="37">
        <f>SUM('1:31'!Y17)</f>
        <v>0</v>
      </c>
      <c r="Z17" s="37">
        <f>SUM('1:31'!Z17)</f>
        <v>0</v>
      </c>
      <c r="AA17" s="37">
        <f>SUM('1:31'!AA17)</f>
        <v>0</v>
      </c>
      <c r="AB17" s="37">
        <f>SUM('1:31'!AB17)</f>
        <v>0</v>
      </c>
      <c r="AC17" s="37">
        <f>SUM('1:31'!AC17)</f>
        <v>0</v>
      </c>
      <c r="AD17" s="37">
        <f>SUM('1:31'!AD17)</f>
        <v>0</v>
      </c>
      <c r="AE17" s="37">
        <f>SUM('1:31'!AE17)</f>
        <v>0</v>
      </c>
      <c r="AF17" s="37">
        <f>SUM('1:31'!AF17)</f>
        <v>0</v>
      </c>
      <c r="AG17" s="37">
        <f>SUM('1:31'!AG17)</f>
        <v>0</v>
      </c>
      <c r="AH17" s="37">
        <f>SUM('1:31'!AH17)</f>
        <v>0</v>
      </c>
      <c r="AI17" s="37">
        <f>SUM('1:31'!AI17)</f>
        <v>0</v>
      </c>
      <c r="AJ17" s="37">
        <f>SUM('1:31'!AJ17)</f>
        <v>0</v>
      </c>
      <c r="AK17" s="37">
        <f>SUM('1:31'!AK17)</f>
        <v>0</v>
      </c>
      <c r="AL17" s="37">
        <f>SUM('1:31'!AL17)</f>
        <v>0</v>
      </c>
      <c r="AM17" s="37">
        <f>SUM('1:31'!AM17)</f>
        <v>0</v>
      </c>
      <c r="AN17" s="37">
        <f>SUM('1:31'!AN17)</f>
        <v>0</v>
      </c>
      <c r="AO17" s="37">
        <f>SUM('1:31'!AO17)</f>
        <v>0</v>
      </c>
      <c r="AP17" s="37">
        <f>SUM('1:31'!AP17)</f>
        <v>0</v>
      </c>
      <c r="AQ17" s="37">
        <f>SUM('1:31'!AQ17)</f>
        <v>0</v>
      </c>
      <c r="AR17" s="37">
        <f>SUM('1:31'!AR17)</f>
        <v>0</v>
      </c>
      <c r="AS17" s="37">
        <f>SUM('1:31'!AS17)</f>
        <v>0</v>
      </c>
      <c r="AT17" s="37">
        <f>SUM('1:31'!AT17)</f>
        <v>0</v>
      </c>
      <c r="AU17" s="37">
        <f>SUM('1:31'!AU17)</f>
        <v>0</v>
      </c>
    </row>
    <row r="18" spans="1:47" ht="25.5" customHeight="1">
      <c r="A18" s="10"/>
      <c r="B18" s="10"/>
      <c r="C18" s="1"/>
      <c r="D18" s="14" t="s">
        <v>46</v>
      </c>
      <c r="E18" s="11">
        <f>SUM('1:31'!E18)</f>
        <v>0</v>
      </c>
      <c r="F18" s="11"/>
      <c r="G18" s="37">
        <f t="shared" si="0"/>
        <v>70670</v>
      </c>
      <c r="H18" s="37">
        <f>SUM('1:31'!H18)</f>
        <v>0</v>
      </c>
      <c r="I18" s="37">
        <f>SUM('1:31'!I18)</f>
        <v>0</v>
      </c>
      <c r="J18" s="37">
        <f>SUM('1:31'!J18)</f>
        <v>0</v>
      </c>
      <c r="K18" s="37">
        <f>SUM('1:31'!K18)</f>
        <v>0</v>
      </c>
      <c r="L18" s="37">
        <f>SUM('1:31'!L18)</f>
        <v>0</v>
      </c>
      <c r="M18" s="37">
        <f>SUM('1:31'!M18)</f>
        <v>65000</v>
      </c>
      <c r="N18" s="37">
        <f>SUM('1:31'!N18)</f>
        <v>970</v>
      </c>
      <c r="O18" s="37">
        <f>SUM('1:31'!O18)</f>
        <v>200</v>
      </c>
      <c r="P18" s="37">
        <f>SUM('1:31'!P18)</f>
        <v>0</v>
      </c>
      <c r="Q18" s="37">
        <f>SUM('1:31'!Q18)</f>
        <v>500</v>
      </c>
      <c r="R18" s="37">
        <f>SUM('1:31'!R18)</f>
        <v>0</v>
      </c>
      <c r="S18" s="37">
        <f>SUM('1:31'!S18)</f>
        <v>0</v>
      </c>
      <c r="T18" s="37">
        <f>SUM('1:31'!T18)</f>
        <v>0</v>
      </c>
      <c r="U18" s="37">
        <f>SUM('1:31'!U18)</f>
        <v>0</v>
      </c>
      <c r="V18" s="37">
        <f>SUM('1:31'!V18)</f>
        <v>0</v>
      </c>
      <c r="W18" s="37">
        <f>SUM('1:31'!W18)</f>
        <v>0</v>
      </c>
      <c r="X18" s="37">
        <f>SUM('1:31'!X18)</f>
        <v>0</v>
      </c>
      <c r="Y18" s="37">
        <f>SUM('1:31'!Y18)</f>
        <v>0</v>
      </c>
      <c r="Z18" s="37">
        <f>SUM('1:31'!Z18)</f>
        <v>0</v>
      </c>
      <c r="AA18" s="37">
        <f>SUM('1:31'!AA18)</f>
        <v>0</v>
      </c>
      <c r="AB18" s="37">
        <f>SUM('1:31'!AB18)</f>
        <v>0</v>
      </c>
      <c r="AC18" s="37">
        <f>SUM('1:31'!AC18)</f>
        <v>0</v>
      </c>
      <c r="AD18" s="37">
        <f>SUM('1:31'!AD18)</f>
        <v>0</v>
      </c>
      <c r="AE18" s="37">
        <f>SUM('1:31'!AE18)</f>
        <v>0</v>
      </c>
      <c r="AF18" s="37">
        <f>SUM('1:31'!AF18)</f>
        <v>0</v>
      </c>
      <c r="AG18" s="37">
        <f>SUM('1:31'!AG18)</f>
        <v>0</v>
      </c>
      <c r="AH18" s="37">
        <f>SUM('1:31'!AH18)</f>
        <v>0</v>
      </c>
      <c r="AI18" s="37">
        <f>SUM('1:31'!AI18)</f>
        <v>0</v>
      </c>
      <c r="AJ18" s="37">
        <f>SUM('1:31'!AJ18)</f>
        <v>0</v>
      </c>
      <c r="AK18" s="37">
        <f>SUM('1:31'!AK18)</f>
        <v>0</v>
      </c>
      <c r="AL18" s="37">
        <f>SUM('1:31'!AL18)</f>
        <v>4000</v>
      </c>
      <c r="AM18" s="37">
        <f>SUM('1:31'!AM18)</f>
        <v>0</v>
      </c>
      <c r="AN18" s="37">
        <f>SUM('1:31'!AN18)</f>
        <v>0</v>
      </c>
      <c r="AO18" s="37">
        <f>SUM('1:31'!AO18)</f>
        <v>0</v>
      </c>
      <c r="AP18" s="37">
        <f>SUM('1:31'!AP18)</f>
        <v>0</v>
      </c>
      <c r="AQ18" s="37">
        <f>SUM('1:31'!AQ18)</f>
        <v>0</v>
      </c>
      <c r="AR18" s="37">
        <f>SUM('1:31'!AR18)</f>
        <v>0</v>
      </c>
      <c r="AS18" s="37">
        <f>SUM('1:31'!AS18)</f>
        <v>0</v>
      </c>
      <c r="AT18" s="37">
        <f>SUM('1:31'!AT18)</f>
        <v>0</v>
      </c>
      <c r="AU18" s="37">
        <f>SUM('1:31'!AU18)</f>
        <v>0</v>
      </c>
    </row>
    <row r="19" spans="1:47" ht="25.5" customHeight="1">
      <c r="A19" s="10"/>
      <c r="B19" s="10"/>
      <c r="C19" s="1"/>
      <c r="D19" s="14" t="s">
        <v>39</v>
      </c>
      <c r="E19" s="11">
        <f>SUM('1:31'!E19)</f>
        <v>0</v>
      </c>
      <c r="F19" s="11"/>
      <c r="G19" s="37">
        <f t="shared" si="0"/>
        <v>5755</v>
      </c>
      <c r="H19" s="37">
        <f>SUM('1:31'!H19)</f>
        <v>0</v>
      </c>
      <c r="I19" s="37">
        <f>SUM('1:31'!I19)</f>
        <v>0</v>
      </c>
      <c r="J19" s="37">
        <f>SUM('1:31'!J19)</f>
        <v>0</v>
      </c>
      <c r="K19" s="37">
        <f>SUM('1:31'!K19)</f>
        <v>0</v>
      </c>
      <c r="L19" s="37">
        <f>SUM('1:31'!L19)</f>
        <v>0</v>
      </c>
      <c r="M19" s="37">
        <f>SUM('1:31'!M19)</f>
        <v>50000</v>
      </c>
      <c r="N19" s="37">
        <f>SUM('1:31'!N19)</f>
        <v>3405</v>
      </c>
      <c r="O19" s="37">
        <f>SUM('1:31'!O19)</f>
        <v>0</v>
      </c>
      <c r="P19" s="37">
        <f>SUM('1:31'!P19)</f>
        <v>0</v>
      </c>
      <c r="Q19" s="37">
        <f>SUM('1:31'!Q19)</f>
        <v>0</v>
      </c>
      <c r="R19" s="37">
        <f>SUM('1:31'!R19)</f>
        <v>0</v>
      </c>
      <c r="S19" s="37">
        <f>SUM('1:31'!S19)</f>
        <v>0</v>
      </c>
      <c r="T19" s="37">
        <f>SUM('1:31'!T19)</f>
        <v>0</v>
      </c>
      <c r="U19" s="37">
        <f>SUM('1:31'!U19)</f>
        <v>3850</v>
      </c>
      <c r="V19" s="37">
        <f>SUM('1:31'!V19)</f>
        <v>0</v>
      </c>
      <c r="W19" s="37">
        <f>SUM('1:31'!W19)</f>
        <v>0</v>
      </c>
      <c r="X19" s="37">
        <f>SUM('1:31'!X19)</f>
        <v>0</v>
      </c>
      <c r="Y19" s="37">
        <f>SUM('1:31'!Y19)</f>
        <v>0</v>
      </c>
      <c r="Z19" s="37">
        <f>SUM('1:31'!Z19)</f>
        <v>0</v>
      </c>
      <c r="AA19" s="37">
        <f>SUM('1:31'!AA19)</f>
        <v>0</v>
      </c>
      <c r="AB19" s="37">
        <f>SUM('1:31'!AB19)</f>
        <v>0</v>
      </c>
      <c r="AC19" s="37">
        <f>SUM('1:31'!AC19)</f>
        <v>0</v>
      </c>
      <c r="AD19" s="37">
        <f>SUM('1:31'!AD19)</f>
        <v>0</v>
      </c>
      <c r="AE19" s="37">
        <f>SUM('1:31'!AE19)</f>
        <v>0</v>
      </c>
      <c r="AF19" s="37">
        <f>SUM('1:31'!AF19)</f>
        <v>0</v>
      </c>
      <c r="AG19" s="37">
        <f>SUM('1:31'!AG19)</f>
        <v>-52000</v>
      </c>
      <c r="AH19" s="37">
        <f>SUM('1:31'!AH19)</f>
        <v>0</v>
      </c>
      <c r="AI19" s="37">
        <f>SUM('1:31'!AI19)</f>
        <v>0</v>
      </c>
      <c r="AJ19" s="37">
        <f>SUM('1:31'!AJ19)</f>
        <v>0</v>
      </c>
      <c r="AK19" s="37">
        <f>SUM('1:31'!AK19)</f>
        <v>0</v>
      </c>
      <c r="AL19" s="37">
        <f>SUM('1:31'!AL19)</f>
        <v>0</v>
      </c>
      <c r="AM19" s="37">
        <f>SUM('1:31'!AM19)</f>
        <v>0</v>
      </c>
      <c r="AN19" s="37">
        <f>SUM('1:31'!AN19)</f>
        <v>0</v>
      </c>
      <c r="AO19" s="37">
        <f>SUM('1:31'!AO19)</f>
        <v>0</v>
      </c>
      <c r="AP19" s="37">
        <f>SUM('1:31'!AP19)</f>
        <v>0</v>
      </c>
      <c r="AQ19" s="37">
        <f>SUM('1:31'!AQ19)</f>
        <v>500</v>
      </c>
      <c r="AR19" s="37">
        <f>SUM('1:31'!AR19)</f>
        <v>0</v>
      </c>
      <c r="AS19" s="37">
        <f>SUM('1:31'!AS19)</f>
        <v>0</v>
      </c>
      <c r="AT19" s="37">
        <f>SUM('1:31'!AT19)</f>
        <v>0</v>
      </c>
      <c r="AU19" s="37">
        <f>SUM('1:31'!AU19)</f>
        <v>0</v>
      </c>
    </row>
    <row r="20" spans="1:47" ht="25.5" customHeight="1">
      <c r="A20" s="10"/>
      <c r="B20" s="10"/>
      <c r="C20" s="1"/>
      <c r="D20" s="14" t="s">
        <v>40</v>
      </c>
      <c r="E20" s="11">
        <f>SUM('1:31'!E20)</f>
        <v>0</v>
      </c>
      <c r="F20" s="11"/>
      <c r="G20" s="37">
        <f t="shared" si="0"/>
        <v>61720</v>
      </c>
      <c r="H20" s="37">
        <f>SUM('1:31'!H20)</f>
        <v>0</v>
      </c>
      <c r="I20" s="37">
        <f>SUM('1:31'!I20)</f>
        <v>0</v>
      </c>
      <c r="J20" s="37">
        <f>SUM('1:31'!J20)</f>
        <v>0</v>
      </c>
      <c r="K20" s="37">
        <f>SUM('1:31'!K20)</f>
        <v>0</v>
      </c>
      <c r="L20" s="37">
        <f>SUM('1:31'!L20)</f>
        <v>750</v>
      </c>
      <c r="M20" s="37">
        <f>SUM('1:31'!M20)</f>
        <v>3150</v>
      </c>
      <c r="N20" s="37">
        <f>SUM('1:31'!N20)</f>
        <v>4320</v>
      </c>
      <c r="O20" s="37">
        <f>SUM('1:31'!O20)</f>
        <v>0</v>
      </c>
      <c r="P20" s="37">
        <f>SUM('1:31'!P20)</f>
        <v>0</v>
      </c>
      <c r="Q20" s="37">
        <f>SUM('1:31'!Q20)</f>
        <v>0</v>
      </c>
      <c r="R20" s="37">
        <f>SUM('1:31'!R20)</f>
        <v>0</v>
      </c>
      <c r="S20" s="37">
        <f>SUM('1:31'!S20)</f>
        <v>0</v>
      </c>
      <c r="T20" s="37">
        <f>SUM('1:31'!T20)</f>
        <v>0</v>
      </c>
      <c r="U20" s="37">
        <f>SUM('1:31'!U20)</f>
        <v>0</v>
      </c>
      <c r="V20" s="37">
        <f>SUM('1:31'!V20)</f>
        <v>0</v>
      </c>
      <c r="W20" s="37">
        <f>SUM('1:31'!W20)</f>
        <v>0</v>
      </c>
      <c r="X20" s="37">
        <f>SUM('1:31'!X20)</f>
        <v>0</v>
      </c>
      <c r="Y20" s="37">
        <f>SUM('1:31'!Y20)</f>
        <v>0</v>
      </c>
      <c r="Z20" s="37">
        <f>SUM('1:31'!Z20)</f>
        <v>0</v>
      </c>
      <c r="AA20" s="37">
        <f>SUM('1:31'!AA20)</f>
        <v>0</v>
      </c>
      <c r="AB20" s="37">
        <f>SUM('1:31'!AB20)</f>
        <v>0</v>
      </c>
      <c r="AC20" s="37">
        <f>SUM('1:31'!AC20)</f>
        <v>0</v>
      </c>
      <c r="AD20" s="37">
        <f>SUM('1:31'!AD20)</f>
        <v>0</v>
      </c>
      <c r="AE20" s="37">
        <f>SUM('1:31'!AE20)</f>
        <v>0</v>
      </c>
      <c r="AF20" s="37">
        <f>SUM('1:31'!AF20)</f>
        <v>0</v>
      </c>
      <c r="AG20" s="37">
        <f>SUM('1:31'!AG20)</f>
        <v>0</v>
      </c>
      <c r="AH20" s="37">
        <f>SUM('1:31'!AH20)</f>
        <v>0</v>
      </c>
      <c r="AI20" s="37">
        <f>SUM('1:31'!AI20)</f>
        <v>0</v>
      </c>
      <c r="AJ20" s="37">
        <f>SUM('1:31'!AJ20)</f>
        <v>0</v>
      </c>
      <c r="AK20" s="37">
        <f>SUM('1:31'!AK20)</f>
        <v>0</v>
      </c>
      <c r="AL20" s="37">
        <f>SUM('1:31'!AL20)</f>
        <v>1500</v>
      </c>
      <c r="AM20" s="37">
        <f>SUM('1:31'!AM20)</f>
        <v>0</v>
      </c>
      <c r="AN20" s="37">
        <f>SUM('1:31'!AN20)</f>
        <v>0</v>
      </c>
      <c r="AO20" s="37">
        <f>SUM('1:31'!AO20)</f>
        <v>0</v>
      </c>
      <c r="AP20" s="37">
        <f>SUM('1:31'!AP20)</f>
        <v>0</v>
      </c>
      <c r="AQ20" s="37">
        <f>SUM('1:31'!AQ20)</f>
        <v>0</v>
      </c>
      <c r="AR20" s="37">
        <f>SUM('1:31'!AR20)</f>
        <v>0</v>
      </c>
      <c r="AS20" s="37">
        <f>SUM('1:31'!AS20)</f>
        <v>0</v>
      </c>
      <c r="AT20" s="37">
        <f>SUM('1:31'!AT20)</f>
        <v>52000</v>
      </c>
      <c r="AU20" s="37">
        <f>SUM('1:31'!AU20)</f>
        <v>0</v>
      </c>
    </row>
    <row r="21" spans="1:47" ht="25.5" customHeight="1">
      <c r="A21" s="10"/>
      <c r="B21" s="10"/>
      <c r="C21" s="1"/>
      <c r="D21" s="14" t="s">
        <v>62</v>
      </c>
      <c r="E21" s="11">
        <f>SUM('1:31'!E21)</f>
        <v>7451</v>
      </c>
      <c r="F21" s="11"/>
      <c r="G21" s="37">
        <f t="shared" si="0"/>
        <v>2900</v>
      </c>
      <c r="H21" s="37">
        <f>SUM('1:31'!H21)</f>
        <v>0</v>
      </c>
      <c r="I21" s="37">
        <f>SUM('1:31'!I21)</f>
        <v>0</v>
      </c>
      <c r="J21" s="37">
        <f>SUM('1:31'!J21)</f>
        <v>1500</v>
      </c>
      <c r="K21" s="37">
        <f>SUM('1:31'!K21)</f>
        <v>0</v>
      </c>
      <c r="L21" s="37">
        <f>SUM('1:31'!L21)</f>
        <v>0</v>
      </c>
      <c r="M21" s="37">
        <f>SUM('1:31'!M21)</f>
        <v>0</v>
      </c>
      <c r="N21" s="37">
        <f>SUM('1:31'!N21)</f>
        <v>400</v>
      </c>
      <c r="O21" s="37">
        <f>SUM('1:31'!O21)</f>
        <v>0</v>
      </c>
      <c r="P21" s="37">
        <f>SUM('1:31'!P21)</f>
        <v>0</v>
      </c>
      <c r="Q21" s="37">
        <f>SUM('1:31'!Q21)</f>
        <v>0</v>
      </c>
      <c r="R21" s="37">
        <f>SUM('1:31'!R21)</f>
        <v>0</v>
      </c>
      <c r="S21" s="37">
        <f>SUM('1:31'!S21)</f>
        <v>0</v>
      </c>
      <c r="T21" s="37">
        <f>SUM('1:31'!T21)</f>
        <v>0</v>
      </c>
      <c r="U21" s="37">
        <f>SUM('1:31'!U21)</f>
        <v>0</v>
      </c>
      <c r="V21" s="37">
        <f>SUM('1:31'!V21)</f>
        <v>0</v>
      </c>
      <c r="W21" s="37">
        <f>SUM('1:31'!W21)</f>
        <v>0</v>
      </c>
      <c r="X21" s="37">
        <f>SUM('1:31'!X21)</f>
        <v>0</v>
      </c>
      <c r="Y21" s="37">
        <f>SUM('1:31'!Y21)</f>
        <v>0</v>
      </c>
      <c r="Z21" s="37">
        <f>SUM('1:31'!Z21)</f>
        <v>0</v>
      </c>
      <c r="AA21" s="37">
        <f>SUM('1:31'!AA21)</f>
        <v>0</v>
      </c>
      <c r="AB21" s="37">
        <f>SUM('1:31'!AB21)</f>
        <v>0</v>
      </c>
      <c r="AC21" s="37">
        <f>SUM('1:31'!AC21)</f>
        <v>0</v>
      </c>
      <c r="AD21" s="37">
        <f>SUM('1:31'!AD21)</f>
        <v>0</v>
      </c>
      <c r="AE21" s="37">
        <f>SUM('1:31'!AE21)</f>
        <v>0</v>
      </c>
      <c r="AF21" s="37">
        <f>SUM('1:31'!AF21)</f>
        <v>0</v>
      </c>
      <c r="AG21" s="37">
        <f>SUM('1:31'!AG21)</f>
        <v>0</v>
      </c>
      <c r="AH21" s="37">
        <f>SUM('1:31'!AH21)</f>
        <v>0</v>
      </c>
      <c r="AI21" s="37">
        <f>SUM('1:31'!AI21)</f>
        <v>0</v>
      </c>
      <c r="AJ21" s="37">
        <f>SUM('1:31'!AJ21)</f>
        <v>0</v>
      </c>
      <c r="AK21" s="37">
        <f>SUM('1:31'!AK21)</f>
        <v>1000</v>
      </c>
      <c r="AL21" s="37">
        <f>SUM('1:31'!AL21)</f>
        <v>0</v>
      </c>
      <c r="AM21" s="37">
        <f>SUM('1:31'!AM21)</f>
        <v>0</v>
      </c>
      <c r="AN21" s="37">
        <f>SUM('1:31'!AN21)</f>
        <v>0</v>
      </c>
      <c r="AO21" s="37">
        <f>SUM('1:31'!AO21)</f>
        <v>0</v>
      </c>
      <c r="AP21" s="37">
        <f>SUM('1:31'!AP21)</f>
        <v>0</v>
      </c>
      <c r="AQ21" s="37">
        <f>SUM('1:31'!AQ21)</f>
        <v>0</v>
      </c>
      <c r="AR21" s="37">
        <f>SUM('1:31'!AR21)</f>
        <v>0</v>
      </c>
      <c r="AS21" s="37">
        <f>SUM('1:31'!AS21)</f>
        <v>0</v>
      </c>
      <c r="AT21" s="37">
        <f>SUM('1:31'!AT21)</f>
        <v>0</v>
      </c>
      <c r="AU21" s="37">
        <f>SUM('1:31'!AU21)</f>
        <v>0</v>
      </c>
    </row>
    <row r="22" spans="1:47" ht="25.5" customHeight="1">
      <c r="A22" s="10"/>
      <c r="B22" s="10"/>
      <c r="C22" s="1"/>
      <c r="D22" s="14" t="s">
        <v>60</v>
      </c>
      <c r="E22" s="11">
        <f>SUM('1:31'!E22)</f>
        <v>530000</v>
      </c>
      <c r="F22" s="11"/>
      <c r="G22" s="37">
        <f t="shared" si="0"/>
        <v>2485</v>
      </c>
      <c r="H22" s="37">
        <f>SUM('1:31'!H22)</f>
        <v>0</v>
      </c>
      <c r="I22" s="37">
        <f>SUM('1:31'!I22)</f>
        <v>0</v>
      </c>
      <c r="J22" s="37">
        <f>SUM('1:31'!J22)</f>
        <v>0</v>
      </c>
      <c r="K22" s="37">
        <f>SUM('1:31'!K22)</f>
        <v>0</v>
      </c>
      <c r="L22" s="37">
        <f>SUM('1:31'!L22)</f>
        <v>0</v>
      </c>
      <c r="M22" s="37">
        <f>SUM('1:31'!M22)</f>
        <v>0</v>
      </c>
      <c r="N22" s="37">
        <f>SUM('1:31'!N22)</f>
        <v>1050</v>
      </c>
      <c r="O22" s="37">
        <f>SUM('1:31'!O22)</f>
        <v>0</v>
      </c>
      <c r="P22" s="37">
        <f>SUM('1:31'!P22)</f>
        <v>0</v>
      </c>
      <c r="Q22" s="37">
        <f>SUM('1:31'!Q22)</f>
        <v>500</v>
      </c>
      <c r="R22" s="37">
        <f>SUM('1:31'!R22)</f>
        <v>0</v>
      </c>
      <c r="S22" s="37">
        <f>SUM('1:31'!S22)</f>
        <v>0</v>
      </c>
      <c r="T22" s="37">
        <f>SUM('1:31'!T22)</f>
        <v>935</v>
      </c>
      <c r="U22" s="37">
        <f>SUM('1:31'!U22)</f>
        <v>0</v>
      </c>
      <c r="V22" s="37">
        <f>SUM('1:31'!V22)</f>
        <v>0</v>
      </c>
      <c r="W22" s="37">
        <f>SUM('1:31'!W22)</f>
        <v>0</v>
      </c>
      <c r="X22" s="37">
        <f>SUM('1:31'!X22)</f>
        <v>0</v>
      </c>
      <c r="Y22" s="37">
        <f>SUM('1:31'!Y22)</f>
        <v>0</v>
      </c>
      <c r="Z22" s="37">
        <f>SUM('1:31'!Z22)</f>
        <v>0</v>
      </c>
      <c r="AA22" s="37">
        <f>SUM('1:31'!AA22)</f>
        <v>0</v>
      </c>
      <c r="AB22" s="37">
        <f>SUM('1:31'!AB22)</f>
        <v>0</v>
      </c>
      <c r="AC22" s="37">
        <f>SUM('1:31'!AC22)</f>
        <v>0</v>
      </c>
      <c r="AD22" s="37">
        <f>SUM('1:31'!AD22)</f>
        <v>0</v>
      </c>
      <c r="AE22" s="37">
        <f>SUM('1:31'!AE22)</f>
        <v>0</v>
      </c>
      <c r="AF22" s="37">
        <f>SUM('1:31'!AF22)</f>
        <v>0</v>
      </c>
      <c r="AG22" s="37">
        <f>SUM('1:31'!AG22)</f>
        <v>0</v>
      </c>
      <c r="AH22" s="37">
        <f>SUM('1:31'!AH22)</f>
        <v>0</v>
      </c>
      <c r="AI22" s="37">
        <f>SUM('1:31'!AI22)</f>
        <v>0</v>
      </c>
      <c r="AJ22" s="37">
        <f>SUM('1:31'!AJ22)</f>
        <v>0</v>
      </c>
      <c r="AK22" s="37">
        <f>SUM('1:31'!AK22)</f>
        <v>0</v>
      </c>
      <c r="AL22" s="37">
        <f>SUM('1:31'!AL22)</f>
        <v>0</v>
      </c>
      <c r="AM22" s="37">
        <f>SUM('1:31'!AM22)</f>
        <v>0</v>
      </c>
      <c r="AN22" s="37">
        <f>SUM('1:31'!AN22)</f>
        <v>0</v>
      </c>
      <c r="AO22" s="37">
        <f>SUM('1:31'!AO22)</f>
        <v>0</v>
      </c>
      <c r="AP22" s="37">
        <f>SUM('1:31'!AP22)</f>
        <v>0</v>
      </c>
      <c r="AQ22" s="37">
        <f>SUM('1:31'!AQ22)</f>
        <v>0</v>
      </c>
      <c r="AR22" s="37">
        <f>SUM('1:31'!AR22)</f>
        <v>0</v>
      </c>
      <c r="AS22" s="37">
        <f>SUM('1:31'!AS22)</f>
        <v>0</v>
      </c>
      <c r="AT22" s="37">
        <f>SUM('1:31'!AT22)</f>
        <v>0</v>
      </c>
      <c r="AU22" s="37">
        <f>SUM('1:31'!AU22)</f>
        <v>0</v>
      </c>
    </row>
    <row r="23" spans="1:47" ht="25.5" customHeight="1">
      <c r="A23" s="10"/>
      <c r="B23" s="10"/>
      <c r="C23" s="1"/>
      <c r="D23" s="14" t="s">
        <v>63</v>
      </c>
      <c r="E23" s="11">
        <f>SUM('1:31'!E23)</f>
        <v>0</v>
      </c>
      <c r="F23" s="11"/>
      <c r="G23" s="37">
        <f t="shared" si="0"/>
        <v>0</v>
      </c>
      <c r="H23" s="37">
        <f>SUM('1:31'!H23)</f>
        <v>0</v>
      </c>
      <c r="I23" s="37">
        <f>SUM('1:31'!I23)</f>
        <v>0</v>
      </c>
      <c r="J23" s="37">
        <f>SUM('1:31'!J23)</f>
        <v>0</v>
      </c>
      <c r="K23" s="37">
        <f>SUM('1:31'!K23)</f>
        <v>0</v>
      </c>
      <c r="L23" s="37">
        <f>SUM('1:31'!L23)</f>
        <v>0</v>
      </c>
      <c r="M23" s="37">
        <f>SUM('1:31'!M23)</f>
        <v>0</v>
      </c>
      <c r="N23" s="37">
        <f>SUM('1:31'!N23)</f>
        <v>0</v>
      </c>
      <c r="O23" s="37">
        <f>SUM('1:31'!O23)</f>
        <v>0</v>
      </c>
      <c r="P23" s="37">
        <f>SUM('1:31'!P23)</f>
        <v>0</v>
      </c>
      <c r="Q23" s="37">
        <f>SUM('1:31'!Q23)</f>
        <v>0</v>
      </c>
      <c r="R23" s="37">
        <f>SUM('1:31'!R23)</f>
        <v>0</v>
      </c>
      <c r="S23" s="37">
        <f>SUM('1:31'!S23)</f>
        <v>0</v>
      </c>
      <c r="T23" s="37">
        <f>SUM('1:31'!T23)</f>
        <v>0</v>
      </c>
      <c r="U23" s="37">
        <f>SUM('1:31'!U23)</f>
        <v>0</v>
      </c>
      <c r="V23" s="37">
        <f>SUM('1:31'!V23)</f>
        <v>0</v>
      </c>
      <c r="W23" s="37">
        <f>SUM('1:31'!W23)</f>
        <v>0</v>
      </c>
      <c r="X23" s="37">
        <f>SUM('1:31'!X23)</f>
        <v>0</v>
      </c>
      <c r="Y23" s="37">
        <f>SUM('1:31'!Y23)</f>
        <v>0</v>
      </c>
      <c r="Z23" s="37">
        <f>SUM('1:31'!Z23)</f>
        <v>0</v>
      </c>
      <c r="AA23" s="37">
        <f>SUM('1:31'!AA23)</f>
        <v>0</v>
      </c>
      <c r="AB23" s="37">
        <f>SUM('1:31'!AB23)</f>
        <v>0</v>
      </c>
      <c r="AC23" s="37">
        <f>SUM('1:31'!AC23)</f>
        <v>0</v>
      </c>
      <c r="AD23" s="37">
        <f>SUM('1:31'!AD23)</f>
        <v>0</v>
      </c>
      <c r="AE23" s="37">
        <f>SUM('1:31'!AE23)</f>
        <v>0</v>
      </c>
      <c r="AF23" s="37">
        <f>SUM('1:31'!AF23)</f>
        <v>0</v>
      </c>
      <c r="AG23" s="37">
        <f>SUM('1:31'!AG23)</f>
        <v>0</v>
      </c>
      <c r="AH23" s="37">
        <f>SUM('1:31'!AH23)</f>
        <v>0</v>
      </c>
      <c r="AI23" s="37">
        <f>SUM('1:31'!AI23)</f>
        <v>0</v>
      </c>
      <c r="AJ23" s="37">
        <f>SUM('1:31'!AJ23)</f>
        <v>0</v>
      </c>
      <c r="AK23" s="37">
        <f>SUM('1:31'!AK23)</f>
        <v>0</v>
      </c>
      <c r="AL23" s="37">
        <f>SUM('1:31'!AL23)</f>
        <v>0</v>
      </c>
      <c r="AM23" s="37">
        <f>SUM('1:31'!AM23)</f>
        <v>0</v>
      </c>
      <c r="AN23" s="37">
        <f>SUM('1:31'!AN23)</f>
        <v>0</v>
      </c>
      <c r="AO23" s="37">
        <f>SUM('1:31'!AO23)</f>
        <v>0</v>
      </c>
      <c r="AP23" s="37">
        <f>SUM('1:31'!AP23)</f>
        <v>0</v>
      </c>
      <c r="AQ23" s="37">
        <f>SUM('1:31'!AQ23)</f>
        <v>0</v>
      </c>
      <c r="AR23" s="37">
        <f>SUM('1:31'!AR23)</f>
        <v>0</v>
      </c>
      <c r="AS23" s="37">
        <f>SUM('1:31'!AS23)</f>
        <v>0</v>
      </c>
      <c r="AT23" s="37">
        <f>SUM('1:31'!AT23)</f>
        <v>0</v>
      </c>
      <c r="AU23" s="37">
        <f>SUM('1:31'!AU23)</f>
        <v>0</v>
      </c>
    </row>
    <row r="24" spans="1:47" ht="25.5" customHeight="1">
      <c r="A24" s="10"/>
      <c r="B24" s="10"/>
      <c r="C24" s="1"/>
      <c r="D24" s="14" t="s">
        <v>82</v>
      </c>
      <c r="E24" s="11">
        <f>SUM('1:31'!E24)</f>
        <v>0</v>
      </c>
      <c r="F24" s="11"/>
      <c r="G24" s="37">
        <f t="shared" si="0"/>
        <v>0</v>
      </c>
      <c r="H24" s="37">
        <f>SUM('1:31'!H24)</f>
        <v>0</v>
      </c>
      <c r="I24" s="37">
        <f>SUM('1:31'!I24)</f>
        <v>0</v>
      </c>
      <c r="J24" s="37">
        <f>SUM('1:31'!J24)</f>
        <v>0</v>
      </c>
      <c r="K24" s="37">
        <f>SUM('1:31'!K24)</f>
        <v>0</v>
      </c>
      <c r="L24" s="37">
        <f>SUM('1:31'!L24)</f>
        <v>0</v>
      </c>
      <c r="M24" s="37">
        <f>SUM('1:31'!M24)</f>
        <v>0</v>
      </c>
      <c r="N24" s="37">
        <f>SUM('1:31'!N24)</f>
        <v>0</v>
      </c>
      <c r="O24" s="37">
        <f>SUM('1:31'!O24)</f>
        <v>0</v>
      </c>
      <c r="P24" s="37">
        <f>SUM('1:31'!P24)</f>
        <v>0</v>
      </c>
      <c r="Q24" s="37">
        <f>SUM('1:31'!Q24)</f>
        <v>0</v>
      </c>
      <c r="R24" s="37">
        <f>SUM('1:31'!R24)</f>
        <v>0</v>
      </c>
      <c r="S24" s="37">
        <f>SUM('1:31'!S24)</f>
        <v>0</v>
      </c>
      <c r="T24" s="37">
        <f>SUM('1:31'!T24)</f>
        <v>0</v>
      </c>
      <c r="U24" s="37">
        <f>SUM('1:31'!U24)</f>
        <v>0</v>
      </c>
      <c r="V24" s="37">
        <f>SUM('1:31'!V24)</f>
        <v>0</v>
      </c>
      <c r="W24" s="37">
        <f>SUM('1:31'!W24)</f>
        <v>0</v>
      </c>
      <c r="X24" s="37">
        <f>SUM('1:31'!X24)</f>
        <v>0</v>
      </c>
      <c r="Y24" s="37">
        <f>SUM('1:31'!Y24)</f>
        <v>0</v>
      </c>
      <c r="Z24" s="37">
        <f>SUM('1:31'!Z24)</f>
        <v>0</v>
      </c>
      <c r="AA24" s="37">
        <f>SUM('1:31'!AA24)</f>
        <v>0</v>
      </c>
      <c r="AB24" s="37">
        <f>SUM('1:31'!AB24)</f>
        <v>0</v>
      </c>
      <c r="AC24" s="37">
        <f>SUM('1:31'!AC24)</f>
        <v>0</v>
      </c>
      <c r="AD24" s="37">
        <f>SUM('1:31'!AD24)</f>
        <v>0</v>
      </c>
      <c r="AE24" s="37">
        <f>SUM('1:31'!AE24)</f>
        <v>0</v>
      </c>
      <c r="AF24" s="37">
        <f>SUM('1:31'!AF24)</f>
        <v>0</v>
      </c>
      <c r="AG24" s="37">
        <f>SUM('1:31'!AG24)</f>
        <v>0</v>
      </c>
      <c r="AH24" s="37">
        <f>SUM('1:31'!AH24)</f>
        <v>0</v>
      </c>
      <c r="AI24" s="37">
        <f>SUM('1:31'!AI24)</f>
        <v>0</v>
      </c>
      <c r="AJ24" s="37">
        <f>SUM('1:31'!AJ24)</f>
        <v>0</v>
      </c>
      <c r="AK24" s="37">
        <f>SUM('1:31'!AK24)</f>
        <v>0</v>
      </c>
      <c r="AL24" s="37">
        <f>SUM('1:31'!AL24)</f>
        <v>0</v>
      </c>
      <c r="AM24" s="37">
        <f>SUM('1:31'!AM24)</f>
        <v>0</v>
      </c>
      <c r="AN24" s="37">
        <f>SUM('1:31'!AN24)</f>
        <v>0</v>
      </c>
      <c r="AO24" s="37">
        <f>SUM('1:31'!AO24)</f>
        <v>0</v>
      </c>
      <c r="AP24" s="37">
        <f>SUM('1:31'!AP24)</f>
        <v>0</v>
      </c>
      <c r="AQ24" s="37">
        <f>SUM('1:31'!AQ24)</f>
        <v>0</v>
      </c>
      <c r="AR24" s="37">
        <f>SUM('1:31'!AR24)</f>
        <v>0</v>
      </c>
      <c r="AS24" s="37">
        <f>SUM('1:31'!AS24)</f>
        <v>0</v>
      </c>
      <c r="AT24" s="37">
        <f>SUM('1:31'!AT24)</f>
        <v>0</v>
      </c>
      <c r="AU24" s="37">
        <f>SUM('1:31'!AU24)</f>
        <v>0</v>
      </c>
    </row>
    <row r="25" spans="1:47" ht="25.5" customHeight="1">
      <c r="A25" s="10"/>
      <c r="B25" s="10"/>
      <c r="C25" s="1"/>
      <c r="D25" s="14" t="s">
        <v>85</v>
      </c>
      <c r="E25" s="11">
        <f>SUM('1:31'!E25)</f>
        <v>0</v>
      </c>
      <c r="F25" s="11"/>
      <c r="G25" s="37">
        <f t="shared" si="0"/>
        <v>0</v>
      </c>
      <c r="H25" s="37">
        <f>SUM('1:31'!H25)</f>
        <v>0</v>
      </c>
      <c r="I25" s="37">
        <f>SUM('1:31'!I25)</f>
        <v>0</v>
      </c>
      <c r="J25" s="37">
        <f>SUM('1:31'!J25)</f>
        <v>0</v>
      </c>
      <c r="K25" s="37">
        <f>SUM('1:31'!K25)</f>
        <v>0</v>
      </c>
      <c r="L25" s="37">
        <f>SUM('1:31'!L25)</f>
        <v>0</v>
      </c>
      <c r="M25" s="37">
        <f>SUM('1:31'!M25)</f>
        <v>0</v>
      </c>
      <c r="N25" s="37">
        <f>SUM('1:31'!N25)</f>
        <v>0</v>
      </c>
      <c r="O25" s="37">
        <f>SUM('1:31'!O25)</f>
        <v>0</v>
      </c>
      <c r="P25" s="37">
        <f>SUM('1:31'!P25)</f>
        <v>0</v>
      </c>
      <c r="Q25" s="37">
        <f>SUM('1:31'!Q25)</f>
        <v>0</v>
      </c>
      <c r="R25" s="37">
        <f>SUM('1:31'!R25)</f>
        <v>0</v>
      </c>
      <c r="S25" s="37">
        <f>SUM('1:31'!S25)</f>
        <v>0</v>
      </c>
      <c r="T25" s="37">
        <f>SUM('1:31'!T25)</f>
        <v>0</v>
      </c>
      <c r="U25" s="37">
        <f>SUM('1:31'!U25)</f>
        <v>0</v>
      </c>
      <c r="V25" s="37">
        <f>SUM('1:31'!V25)</f>
        <v>0</v>
      </c>
      <c r="W25" s="37">
        <f>SUM('1:31'!W25)</f>
        <v>0</v>
      </c>
      <c r="X25" s="37">
        <f>SUM('1:31'!X25)</f>
        <v>0</v>
      </c>
      <c r="Y25" s="37">
        <f>SUM('1:31'!Y25)</f>
        <v>0</v>
      </c>
      <c r="Z25" s="37">
        <f>SUM('1:31'!Z25)</f>
        <v>0</v>
      </c>
      <c r="AA25" s="37">
        <f>SUM('1:31'!AA25)</f>
        <v>0</v>
      </c>
      <c r="AB25" s="37">
        <f>SUM('1:31'!AB25)</f>
        <v>0</v>
      </c>
      <c r="AC25" s="37">
        <f>SUM('1:31'!AC25)</f>
        <v>0</v>
      </c>
      <c r="AD25" s="37">
        <f>SUM('1:31'!AD25)</f>
        <v>0</v>
      </c>
      <c r="AE25" s="37">
        <f>SUM('1:31'!AE25)</f>
        <v>0</v>
      </c>
      <c r="AF25" s="37">
        <f>SUM('1:31'!AF25)</f>
        <v>0</v>
      </c>
      <c r="AG25" s="37">
        <f>SUM('1:31'!AG25)</f>
        <v>0</v>
      </c>
      <c r="AH25" s="37">
        <f>SUM('1:31'!AH25)</f>
        <v>0</v>
      </c>
      <c r="AI25" s="37">
        <f>SUM('1:31'!AI25)</f>
        <v>0</v>
      </c>
      <c r="AJ25" s="37">
        <f>SUM('1:31'!AJ25)</f>
        <v>0</v>
      </c>
      <c r="AK25" s="37">
        <f>SUM('1:31'!AK25)</f>
        <v>0</v>
      </c>
      <c r="AL25" s="37">
        <f>SUM('1:31'!AL25)</f>
        <v>0</v>
      </c>
      <c r="AM25" s="37">
        <f>SUM('1:31'!AM25)</f>
        <v>0</v>
      </c>
      <c r="AN25" s="37">
        <f>SUM('1:31'!AN25)</f>
        <v>0</v>
      </c>
      <c r="AO25" s="37">
        <f>SUM('1:31'!AO25)</f>
        <v>0</v>
      </c>
      <c r="AP25" s="37">
        <f>SUM('1:31'!AP25)</f>
        <v>0</v>
      </c>
      <c r="AQ25" s="37">
        <f>SUM('1:31'!AQ25)</f>
        <v>0</v>
      </c>
      <c r="AR25" s="37">
        <f>SUM('1:31'!AR25)</f>
        <v>0</v>
      </c>
      <c r="AS25" s="37">
        <f>SUM('1:31'!AS25)</f>
        <v>0</v>
      </c>
      <c r="AT25" s="37">
        <f>SUM('1:31'!AT25)</f>
        <v>0</v>
      </c>
      <c r="AU25" s="37">
        <f>SUM('1:31'!AU25)</f>
        <v>0</v>
      </c>
    </row>
    <row r="26" spans="1:47" ht="25.5" customHeight="1">
      <c r="A26" s="10"/>
      <c r="B26" s="10"/>
      <c r="C26" s="11"/>
      <c r="D26" s="14" t="s">
        <v>87</v>
      </c>
      <c r="E26" s="11">
        <f>SUM('1:31'!E26)</f>
        <v>0</v>
      </c>
      <c r="F26" s="11"/>
      <c r="G26" s="37">
        <f t="shared" si="0"/>
        <v>0</v>
      </c>
      <c r="H26" s="37">
        <f>SUM('1:31'!H26)</f>
        <v>0</v>
      </c>
      <c r="I26" s="37">
        <f>SUM('1:31'!I26)</f>
        <v>0</v>
      </c>
      <c r="J26" s="37">
        <f>SUM('1:31'!J26)</f>
        <v>0</v>
      </c>
      <c r="K26" s="37">
        <f>SUM('1:31'!K26)</f>
        <v>0</v>
      </c>
      <c r="L26" s="37">
        <f>SUM('1:31'!L26)</f>
        <v>0</v>
      </c>
      <c r="M26" s="37">
        <f>SUM('1:31'!M26)</f>
        <v>0</v>
      </c>
      <c r="N26" s="37">
        <f>SUM('1:31'!N26)</f>
        <v>0</v>
      </c>
      <c r="O26" s="37">
        <f>SUM('1:31'!O26)</f>
        <v>0</v>
      </c>
      <c r="P26" s="37">
        <f>SUM('1:31'!P26)</f>
        <v>0</v>
      </c>
      <c r="Q26" s="37">
        <f>SUM('1:31'!Q26)</f>
        <v>0</v>
      </c>
      <c r="R26" s="37">
        <f>SUM('1:31'!R26)</f>
        <v>0</v>
      </c>
      <c r="S26" s="37">
        <f>SUM('1:31'!S26)</f>
        <v>0</v>
      </c>
      <c r="T26" s="37">
        <f>SUM('1:31'!T26)</f>
        <v>0</v>
      </c>
      <c r="U26" s="37">
        <f>SUM('1:31'!U26)</f>
        <v>0</v>
      </c>
      <c r="V26" s="37">
        <f>SUM('1:31'!V26)</f>
        <v>0</v>
      </c>
      <c r="W26" s="37">
        <f>SUM('1:31'!W26)</f>
        <v>0</v>
      </c>
      <c r="X26" s="37">
        <f>SUM('1:31'!X26)</f>
        <v>0</v>
      </c>
      <c r="Y26" s="37">
        <f>SUM('1:31'!Y26)</f>
        <v>0</v>
      </c>
      <c r="Z26" s="37">
        <f>SUM('1:31'!Z26)</f>
        <v>0</v>
      </c>
      <c r="AA26" s="37">
        <f>SUM('1:31'!AA26)</f>
        <v>0</v>
      </c>
      <c r="AB26" s="37">
        <f>SUM('1:31'!AB26)</f>
        <v>0</v>
      </c>
      <c r="AC26" s="37">
        <f>SUM('1:31'!AC26)</f>
        <v>0</v>
      </c>
      <c r="AD26" s="37">
        <f>SUM('1:31'!AD26)</f>
        <v>0</v>
      </c>
      <c r="AE26" s="37">
        <f>SUM('1:31'!AE26)</f>
        <v>0</v>
      </c>
      <c r="AF26" s="37">
        <f>SUM('1:31'!AF26)</f>
        <v>0</v>
      </c>
      <c r="AG26" s="37">
        <f>SUM('1:31'!AG26)</f>
        <v>0</v>
      </c>
      <c r="AH26" s="37">
        <f>SUM('1:31'!AH26)</f>
        <v>0</v>
      </c>
      <c r="AI26" s="37">
        <f>SUM('1:31'!AI26)</f>
        <v>0</v>
      </c>
      <c r="AJ26" s="37">
        <f>SUM('1:31'!AJ26)</f>
        <v>0</v>
      </c>
      <c r="AK26" s="37">
        <f>SUM('1:31'!AK26)</f>
        <v>0</v>
      </c>
      <c r="AL26" s="37">
        <f>SUM('1:31'!AL26)</f>
        <v>0</v>
      </c>
      <c r="AM26" s="37">
        <f>SUM('1:31'!AM26)</f>
        <v>0</v>
      </c>
      <c r="AN26" s="37">
        <f>SUM('1:31'!AN26)</f>
        <v>0</v>
      </c>
      <c r="AO26" s="37">
        <f>SUM('1:31'!AO26)</f>
        <v>0</v>
      </c>
      <c r="AP26" s="37">
        <f>SUM('1:31'!AP26)</f>
        <v>0</v>
      </c>
      <c r="AQ26" s="37">
        <f>SUM('1:31'!AQ26)</f>
        <v>0</v>
      </c>
      <c r="AR26" s="37">
        <f>SUM('1:31'!AR26)</f>
        <v>0</v>
      </c>
      <c r="AS26" s="37">
        <f>SUM('1:31'!AS26)</f>
        <v>0</v>
      </c>
      <c r="AT26" s="37">
        <f>SUM('1:31'!AT26)</f>
        <v>0</v>
      </c>
      <c r="AU26" s="37">
        <f>SUM('1:31'!AU26)</f>
        <v>0</v>
      </c>
    </row>
    <row r="27" spans="1:47" ht="25.5" customHeight="1">
      <c r="A27" s="10"/>
      <c r="B27" s="10"/>
      <c r="C27" s="11"/>
      <c r="D27" s="14" t="s">
        <v>88</v>
      </c>
      <c r="E27" s="11">
        <f>SUM('1:31'!E27)</f>
        <v>0</v>
      </c>
      <c r="F27" s="11"/>
      <c r="G27" s="37">
        <f t="shared" si="0"/>
        <v>0</v>
      </c>
      <c r="H27" s="37">
        <f>SUM('1:31'!H27)</f>
        <v>0</v>
      </c>
      <c r="I27" s="37">
        <f>SUM('1:31'!I27)</f>
        <v>0</v>
      </c>
      <c r="J27" s="37">
        <f>SUM('1:31'!J27)</f>
        <v>0</v>
      </c>
      <c r="K27" s="37">
        <f>SUM('1:31'!K27)</f>
        <v>0</v>
      </c>
      <c r="L27" s="37">
        <f>SUM('1:31'!L27)</f>
        <v>0</v>
      </c>
      <c r="M27" s="37">
        <f>SUM('1:31'!M27)</f>
        <v>0</v>
      </c>
      <c r="N27" s="37">
        <f>SUM('1:31'!N27)</f>
        <v>0</v>
      </c>
      <c r="O27" s="37">
        <f>SUM('1:31'!O27)</f>
        <v>0</v>
      </c>
      <c r="P27" s="37">
        <f>SUM('1:31'!P27)</f>
        <v>0</v>
      </c>
      <c r="Q27" s="37">
        <f>SUM('1:31'!Q27)</f>
        <v>0</v>
      </c>
      <c r="R27" s="37">
        <f>SUM('1:31'!R27)</f>
        <v>0</v>
      </c>
      <c r="S27" s="37">
        <f>SUM('1:31'!S27)</f>
        <v>0</v>
      </c>
      <c r="T27" s="37">
        <f>SUM('1:31'!T27)</f>
        <v>0</v>
      </c>
      <c r="U27" s="37">
        <f>SUM('1:31'!U27)</f>
        <v>0</v>
      </c>
      <c r="V27" s="37">
        <f>SUM('1:31'!V27)</f>
        <v>0</v>
      </c>
      <c r="W27" s="37">
        <f>SUM('1:31'!W27)</f>
        <v>0</v>
      </c>
      <c r="X27" s="37">
        <f>SUM('1:31'!X27)</f>
        <v>0</v>
      </c>
      <c r="Y27" s="37">
        <f>SUM('1:31'!Y27)</f>
        <v>0</v>
      </c>
      <c r="Z27" s="37">
        <f>SUM('1:31'!Z27)</f>
        <v>0</v>
      </c>
      <c r="AA27" s="37">
        <f>SUM('1:31'!AA27)</f>
        <v>0</v>
      </c>
      <c r="AB27" s="37">
        <f>SUM('1:31'!AB27)</f>
        <v>0</v>
      </c>
      <c r="AC27" s="37">
        <f>SUM('1:31'!AC27)</f>
        <v>0</v>
      </c>
      <c r="AD27" s="37">
        <f>SUM('1:31'!AD27)</f>
        <v>0</v>
      </c>
      <c r="AE27" s="37">
        <f>SUM('1:31'!AE27)</f>
        <v>0</v>
      </c>
      <c r="AF27" s="37">
        <f>SUM('1:31'!AF27)</f>
        <v>0</v>
      </c>
      <c r="AG27" s="37">
        <f>SUM('1:31'!AG27)</f>
        <v>0</v>
      </c>
      <c r="AH27" s="37">
        <f>SUM('1:31'!AH27)</f>
        <v>0</v>
      </c>
      <c r="AI27" s="37">
        <f>SUM('1:31'!AI27)</f>
        <v>0</v>
      </c>
      <c r="AJ27" s="37">
        <f>SUM('1:31'!AJ27)</f>
        <v>0</v>
      </c>
      <c r="AK27" s="37">
        <f>SUM('1:31'!AK27)</f>
        <v>0</v>
      </c>
      <c r="AL27" s="37">
        <f>SUM('1:31'!AL27)</f>
        <v>0</v>
      </c>
      <c r="AM27" s="37">
        <f>SUM('1:31'!AM27)</f>
        <v>0</v>
      </c>
      <c r="AN27" s="37">
        <f>SUM('1:31'!AN27)</f>
        <v>0</v>
      </c>
      <c r="AO27" s="37">
        <f>SUM('1:31'!AO27)</f>
        <v>0</v>
      </c>
      <c r="AP27" s="37">
        <f>SUM('1:31'!AP27)</f>
        <v>0</v>
      </c>
      <c r="AQ27" s="37">
        <f>SUM('1:31'!AQ27)</f>
        <v>0</v>
      </c>
      <c r="AR27" s="37">
        <f>SUM('1:31'!AR27)</f>
        <v>0</v>
      </c>
      <c r="AS27" s="37">
        <f>SUM('1:31'!AS27)</f>
        <v>0</v>
      </c>
      <c r="AT27" s="37">
        <f>SUM('1:31'!AT27)</f>
        <v>0</v>
      </c>
      <c r="AU27" s="37">
        <f>SUM('1:31'!AU27)</f>
        <v>0</v>
      </c>
    </row>
    <row r="28" spans="1:47" ht="25.5" customHeight="1">
      <c r="A28" s="10"/>
      <c r="B28" s="10"/>
      <c r="C28" s="11"/>
      <c r="D28" s="11" t="s">
        <v>104</v>
      </c>
      <c r="E28" s="11">
        <f>SUM('1:31'!E28)</f>
        <v>235750</v>
      </c>
      <c r="F28" s="11"/>
      <c r="G28" s="37">
        <f t="shared" si="0"/>
        <v>0</v>
      </c>
      <c r="H28" s="37">
        <f>SUM('1:31'!H28)</f>
        <v>0</v>
      </c>
      <c r="I28" s="37">
        <f>SUM('1:31'!I28)</f>
        <v>0</v>
      </c>
      <c r="J28" s="37">
        <f>SUM('1:31'!J28)</f>
        <v>0</v>
      </c>
      <c r="K28" s="37">
        <f>SUM('1:31'!K28)</f>
        <v>0</v>
      </c>
      <c r="L28" s="37">
        <f>SUM('1:31'!L28)</f>
        <v>0</v>
      </c>
      <c r="M28" s="37">
        <f>SUM('1:31'!M28)</f>
        <v>0</v>
      </c>
      <c r="N28" s="37">
        <f>SUM('1:31'!N28)</f>
        <v>0</v>
      </c>
      <c r="O28" s="37">
        <f>SUM('1:31'!O28)</f>
        <v>0</v>
      </c>
      <c r="P28" s="37">
        <f>SUM('1:31'!P28)</f>
        <v>0</v>
      </c>
      <c r="Q28" s="37">
        <f>SUM('1:31'!Q28)</f>
        <v>0</v>
      </c>
      <c r="R28" s="37">
        <f>SUM('1:31'!R28)</f>
        <v>0</v>
      </c>
      <c r="S28" s="37">
        <f>SUM('1:31'!S28)</f>
        <v>0</v>
      </c>
      <c r="T28" s="37">
        <f>SUM('1:31'!T28)</f>
        <v>0</v>
      </c>
      <c r="U28" s="37">
        <f>SUM('1:31'!U28)</f>
        <v>0</v>
      </c>
      <c r="V28" s="37">
        <f>SUM('1:31'!V28)</f>
        <v>0</v>
      </c>
      <c r="W28" s="37">
        <f>SUM('1:31'!W28)</f>
        <v>0</v>
      </c>
      <c r="X28" s="37">
        <f>SUM('1:31'!X28)</f>
        <v>0</v>
      </c>
      <c r="Y28" s="37">
        <f>SUM('1:31'!Y28)</f>
        <v>0</v>
      </c>
      <c r="Z28" s="37">
        <f>SUM('1:31'!Z28)</f>
        <v>0</v>
      </c>
      <c r="AA28" s="37">
        <f>SUM('1:31'!AA28)</f>
        <v>0</v>
      </c>
      <c r="AB28" s="37">
        <f>SUM('1:31'!AB28)</f>
        <v>0</v>
      </c>
      <c r="AC28" s="37">
        <f>SUM('1:31'!AC28)</f>
        <v>0</v>
      </c>
      <c r="AD28" s="37">
        <f>SUM('1:31'!AD28)</f>
        <v>0</v>
      </c>
      <c r="AE28" s="37">
        <f>SUM('1:31'!AE28)</f>
        <v>0</v>
      </c>
      <c r="AF28" s="37">
        <f>SUM('1:31'!AF28)</f>
        <v>0</v>
      </c>
      <c r="AG28" s="37">
        <f>SUM('1:31'!AG28)</f>
        <v>0</v>
      </c>
      <c r="AH28" s="37">
        <f>SUM('1:31'!AH28)</f>
        <v>0</v>
      </c>
      <c r="AI28" s="37">
        <f>SUM('1:31'!AI28)</f>
        <v>0</v>
      </c>
      <c r="AJ28" s="37">
        <f>SUM('1:31'!AJ28)</f>
        <v>0</v>
      </c>
      <c r="AK28" s="37">
        <f>SUM('1:31'!AK28)</f>
        <v>0</v>
      </c>
      <c r="AL28" s="37">
        <f>SUM('1:31'!AL28)</f>
        <v>0</v>
      </c>
      <c r="AM28" s="37">
        <f>SUM('1:31'!AM28)</f>
        <v>0</v>
      </c>
      <c r="AN28" s="37">
        <f>SUM('1:31'!AN28)</f>
        <v>0</v>
      </c>
      <c r="AO28" s="37">
        <f>SUM('1:31'!AO28)</f>
        <v>0</v>
      </c>
      <c r="AP28" s="37">
        <f>SUM('1:31'!AP28)</f>
        <v>0</v>
      </c>
      <c r="AQ28" s="37">
        <f>SUM('1:31'!AQ28)</f>
        <v>0</v>
      </c>
      <c r="AR28" s="37">
        <f>SUM('1:31'!AR28)</f>
        <v>0</v>
      </c>
      <c r="AS28" s="37">
        <f>SUM('1:31'!AS28)</f>
        <v>0</v>
      </c>
      <c r="AT28" s="37">
        <f>SUM('1:31'!AT28)</f>
        <v>0</v>
      </c>
      <c r="AU28" s="37">
        <f>SUM('1:31'!AU28)</f>
        <v>0</v>
      </c>
    </row>
    <row r="29" spans="1:47" ht="25.5" customHeight="1">
      <c r="A29" s="10"/>
      <c r="B29" s="10"/>
      <c r="C29" s="11"/>
      <c r="D29" s="11"/>
      <c r="E29" s="11">
        <f>SUM('1:31'!E29)</f>
        <v>0</v>
      </c>
      <c r="F29" s="11"/>
      <c r="G29" s="37">
        <f t="shared" si="0"/>
        <v>0</v>
      </c>
      <c r="H29" s="37">
        <f>SUM('1:31'!H29)</f>
        <v>0</v>
      </c>
      <c r="I29" s="37">
        <f>SUM('1:31'!I29)</f>
        <v>0</v>
      </c>
      <c r="J29" s="37">
        <f>SUM('1:31'!J29)</f>
        <v>0</v>
      </c>
      <c r="K29" s="37">
        <f>SUM('1:31'!K29)</f>
        <v>0</v>
      </c>
      <c r="L29" s="37">
        <f>SUM('1:31'!L29)</f>
        <v>0</v>
      </c>
      <c r="M29" s="37">
        <f>SUM('1:31'!M29)</f>
        <v>0</v>
      </c>
      <c r="N29" s="37">
        <f>SUM('1:31'!N29)</f>
        <v>0</v>
      </c>
      <c r="O29" s="37">
        <f>SUM('1:31'!O29)</f>
        <v>0</v>
      </c>
      <c r="P29" s="37">
        <f>SUM('1:31'!P29)</f>
        <v>0</v>
      </c>
      <c r="Q29" s="37">
        <f>SUM('1:31'!Q29)</f>
        <v>0</v>
      </c>
      <c r="R29" s="37">
        <f>SUM('1:31'!R29)</f>
        <v>0</v>
      </c>
      <c r="S29" s="37">
        <f>SUM('1:31'!S29)</f>
        <v>0</v>
      </c>
      <c r="T29" s="37">
        <f>SUM('1:31'!T29)</f>
        <v>0</v>
      </c>
      <c r="U29" s="37">
        <f>SUM('1:31'!U29)</f>
        <v>0</v>
      </c>
      <c r="V29" s="37">
        <f>SUM('1:31'!V29)</f>
        <v>0</v>
      </c>
      <c r="W29" s="37">
        <f>SUM('1:31'!W29)</f>
        <v>0</v>
      </c>
      <c r="X29" s="37">
        <f>SUM('1:31'!X29)</f>
        <v>0</v>
      </c>
      <c r="Y29" s="37">
        <f>SUM('1:31'!Y29)</f>
        <v>0</v>
      </c>
      <c r="Z29" s="37">
        <f>SUM('1:31'!Z29)</f>
        <v>0</v>
      </c>
      <c r="AA29" s="37">
        <f>SUM('1:31'!AA29)</f>
        <v>0</v>
      </c>
      <c r="AB29" s="37">
        <f>SUM('1:31'!AB29)</f>
        <v>0</v>
      </c>
      <c r="AC29" s="37">
        <f>SUM('1:31'!AC29)</f>
        <v>0</v>
      </c>
      <c r="AD29" s="37">
        <f>SUM('1:31'!AD29)</f>
        <v>0</v>
      </c>
      <c r="AE29" s="37">
        <f>SUM('1:31'!AE29)</f>
        <v>0</v>
      </c>
      <c r="AF29" s="37">
        <f>SUM('1:31'!AF29)</f>
        <v>0</v>
      </c>
      <c r="AG29" s="37">
        <f>SUM('1:31'!AG29)</f>
        <v>0</v>
      </c>
      <c r="AH29" s="37">
        <f>SUM('1:31'!AH29)</f>
        <v>0</v>
      </c>
      <c r="AI29" s="37">
        <f>SUM('1:31'!AI29)</f>
        <v>0</v>
      </c>
      <c r="AJ29" s="37">
        <f>SUM('1:31'!AJ29)</f>
        <v>0</v>
      </c>
      <c r="AK29" s="37">
        <f>SUM('1:31'!AK29)</f>
        <v>0</v>
      </c>
      <c r="AL29" s="37">
        <f>SUM('1:31'!AL29)</f>
        <v>0</v>
      </c>
      <c r="AM29" s="37">
        <f>SUM('1:31'!AM29)</f>
        <v>0</v>
      </c>
      <c r="AN29" s="37">
        <f>SUM('1:31'!AN29)</f>
        <v>0</v>
      </c>
      <c r="AO29" s="37">
        <f>SUM('1:31'!AO29)</f>
        <v>0</v>
      </c>
      <c r="AP29" s="37">
        <f>SUM('1:31'!AP29)</f>
        <v>0</v>
      </c>
      <c r="AQ29" s="37">
        <f>SUM('1:31'!AQ29)</f>
        <v>0</v>
      </c>
      <c r="AR29" s="37">
        <f>SUM('1:31'!AR29)</f>
        <v>0</v>
      </c>
      <c r="AS29" s="37">
        <f>SUM('1:31'!AS29)</f>
        <v>0</v>
      </c>
      <c r="AT29" s="37">
        <f>SUM('1:31'!AT29)</f>
        <v>0</v>
      </c>
      <c r="AU29" s="37">
        <f>SUM('1:31'!AU29)</f>
        <v>0</v>
      </c>
    </row>
    <row r="30" spans="1:47" ht="25.5" customHeight="1">
      <c r="A30" s="10"/>
      <c r="B30" s="10"/>
      <c r="C30" s="11"/>
      <c r="D30" s="11"/>
      <c r="E30" s="11">
        <f>SUM('1:31'!E30)</f>
        <v>0</v>
      </c>
      <c r="F30" s="11"/>
      <c r="G30" s="37">
        <f t="shared" si="0"/>
        <v>0</v>
      </c>
      <c r="H30" s="37">
        <f>SUM('1:31'!H30)</f>
        <v>0</v>
      </c>
      <c r="I30" s="37">
        <f>SUM('1:31'!I30)</f>
        <v>0</v>
      </c>
      <c r="J30" s="37">
        <f>SUM('1:31'!J30)</f>
        <v>0</v>
      </c>
      <c r="K30" s="37">
        <f>SUM('1:31'!K30)</f>
        <v>0</v>
      </c>
      <c r="L30" s="37">
        <f>SUM('1:31'!L30)</f>
        <v>0</v>
      </c>
      <c r="M30" s="37">
        <f>SUM('1:31'!M30)</f>
        <v>0</v>
      </c>
      <c r="N30" s="37">
        <f>SUM('1:31'!N30)</f>
        <v>0</v>
      </c>
      <c r="O30" s="37">
        <f>SUM('1:31'!O30)</f>
        <v>0</v>
      </c>
      <c r="P30" s="37">
        <f>SUM('1:31'!P30)</f>
        <v>0</v>
      </c>
      <c r="Q30" s="37">
        <f>SUM('1:31'!Q30)</f>
        <v>0</v>
      </c>
      <c r="R30" s="37">
        <f>SUM('1:31'!R30)</f>
        <v>0</v>
      </c>
      <c r="S30" s="37">
        <f>SUM('1:31'!S30)</f>
        <v>0</v>
      </c>
      <c r="T30" s="37">
        <f>SUM('1:31'!T30)</f>
        <v>0</v>
      </c>
      <c r="U30" s="37">
        <f>SUM('1:31'!U30)</f>
        <v>0</v>
      </c>
      <c r="V30" s="37">
        <f>SUM('1:31'!V30)</f>
        <v>0</v>
      </c>
      <c r="W30" s="37">
        <f>SUM('1:31'!W30)</f>
        <v>0</v>
      </c>
      <c r="X30" s="37">
        <f>SUM('1:31'!X30)</f>
        <v>0</v>
      </c>
      <c r="Y30" s="37">
        <f>SUM('1:31'!Y30)</f>
        <v>0</v>
      </c>
      <c r="Z30" s="37">
        <f>SUM('1:31'!Z30)</f>
        <v>0</v>
      </c>
      <c r="AA30" s="37">
        <f>SUM('1:31'!AA30)</f>
        <v>0</v>
      </c>
      <c r="AB30" s="37">
        <f>SUM('1:31'!AB30)</f>
        <v>0</v>
      </c>
      <c r="AC30" s="37">
        <f>SUM('1:31'!AC30)</f>
        <v>0</v>
      </c>
      <c r="AD30" s="37">
        <f>SUM('1:31'!AD30)</f>
        <v>0</v>
      </c>
      <c r="AE30" s="37">
        <f>SUM('1:31'!AE30)</f>
        <v>0</v>
      </c>
      <c r="AF30" s="37">
        <f>SUM('1:31'!AF30)</f>
        <v>0</v>
      </c>
      <c r="AG30" s="37">
        <f>SUM('1:31'!AG30)</f>
        <v>0</v>
      </c>
      <c r="AH30" s="37">
        <f>SUM('1:31'!AH30)</f>
        <v>0</v>
      </c>
      <c r="AI30" s="37">
        <f>SUM('1:31'!AI30)</f>
        <v>0</v>
      </c>
      <c r="AJ30" s="37">
        <f>SUM('1:31'!AJ30)</f>
        <v>0</v>
      </c>
      <c r="AK30" s="37">
        <f>SUM('1:31'!AK30)</f>
        <v>0</v>
      </c>
      <c r="AL30" s="37">
        <f>SUM('1:31'!AL30)</f>
        <v>0</v>
      </c>
      <c r="AM30" s="37">
        <f>SUM('1:31'!AM30)</f>
        <v>0</v>
      </c>
      <c r="AN30" s="37">
        <f>SUM('1:31'!AN30)</f>
        <v>0</v>
      </c>
      <c r="AO30" s="37">
        <f>SUM('1:31'!AO30)</f>
        <v>0</v>
      </c>
      <c r="AP30" s="37">
        <f>SUM('1:31'!AP30)</f>
        <v>0</v>
      </c>
      <c r="AQ30" s="37">
        <f>SUM('1:31'!AQ30)</f>
        <v>0</v>
      </c>
      <c r="AR30" s="37">
        <f>SUM('1:31'!AR30)</f>
        <v>0</v>
      </c>
      <c r="AS30" s="37">
        <f>SUM('1:31'!AS30)</f>
        <v>0</v>
      </c>
      <c r="AT30" s="37">
        <f>SUM('1:31'!AT30)</f>
        <v>0</v>
      </c>
      <c r="AU30" s="37">
        <f>SUM('1:31'!AU30)</f>
        <v>0</v>
      </c>
    </row>
    <row r="31" spans="1:47" ht="25.5" customHeight="1">
      <c r="A31" s="10"/>
      <c r="B31" s="10"/>
      <c r="C31" s="11"/>
      <c r="D31" s="11"/>
      <c r="E31" s="11">
        <f>SUM('1:31'!E31)</f>
        <v>0</v>
      </c>
      <c r="F31" s="11"/>
      <c r="G31" s="37">
        <f t="shared" si="0"/>
        <v>0</v>
      </c>
      <c r="H31" s="37">
        <f>SUM('1:31'!H31)</f>
        <v>0</v>
      </c>
      <c r="I31" s="37">
        <f>SUM('1:31'!I31)</f>
        <v>0</v>
      </c>
      <c r="J31" s="37">
        <f>SUM('1:31'!J31)</f>
        <v>0</v>
      </c>
      <c r="K31" s="37">
        <f>SUM('1:31'!K31)</f>
        <v>0</v>
      </c>
      <c r="L31" s="37">
        <f>SUM('1:31'!L31)</f>
        <v>0</v>
      </c>
      <c r="M31" s="37">
        <f>SUM('1:31'!M31)</f>
        <v>0</v>
      </c>
      <c r="N31" s="37">
        <f>SUM('1:31'!N31)</f>
        <v>0</v>
      </c>
      <c r="O31" s="37">
        <f>SUM('1:31'!O31)</f>
        <v>0</v>
      </c>
      <c r="P31" s="37">
        <f>SUM('1:31'!P31)</f>
        <v>0</v>
      </c>
      <c r="Q31" s="37">
        <f>SUM('1:31'!Q31)</f>
        <v>0</v>
      </c>
      <c r="R31" s="37">
        <f>SUM('1:31'!R31)</f>
        <v>0</v>
      </c>
      <c r="S31" s="37">
        <f>SUM('1:31'!S31)</f>
        <v>0</v>
      </c>
      <c r="T31" s="37">
        <f>SUM('1:31'!T31)</f>
        <v>0</v>
      </c>
      <c r="U31" s="37">
        <f>SUM('1:31'!U31)</f>
        <v>0</v>
      </c>
      <c r="V31" s="37">
        <f>SUM('1:31'!V31)</f>
        <v>0</v>
      </c>
      <c r="W31" s="37">
        <f>SUM('1:31'!W31)</f>
        <v>0</v>
      </c>
      <c r="X31" s="37">
        <f>SUM('1:31'!X31)</f>
        <v>0</v>
      </c>
      <c r="Y31" s="37">
        <f>SUM('1:31'!Y31)</f>
        <v>0</v>
      </c>
      <c r="Z31" s="37">
        <f>SUM('1:31'!Z31)</f>
        <v>0</v>
      </c>
      <c r="AA31" s="37">
        <f>SUM('1:31'!AA31)</f>
        <v>0</v>
      </c>
      <c r="AB31" s="37">
        <f>SUM('1:31'!AB31)</f>
        <v>0</v>
      </c>
      <c r="AC31" s="37">
        <f>SUM('1:31'!AC31)</f>
        <v>0</v>
      </c>
      <c r="AD31" s="37">
        <f>SUM('1:31'!AD31)</f>
        <v>0</v>
      </c>
      <c r="AE31" s="37">
        <f>SUM('1:31'!AE31)</f>
        <v>0</v>
      </c>
      <c r="AF31" s="37">
        <f>SUM('1:31'!AF31)</f>
        <v>0</v>
      </c>
      <c r="AG31" s="37">
        <f>SUM('1:31'!AG31)</f>
        <v>0</v>
      </c>
      <c r="AH31" s="37">
        <f>SUM('1:31'!AH31)</f>
        <v>0</v>
      </c>
      <c r="AI31" s="37">
        <f>SUM('1:31'!AI31)</f>
        <v>0</v>
      </c>
      <c r="AJ31" s="37">
        <f>SUM('1:31'!AJ31)</f>
        <v>0</v>
      </c>
      <c r="AK31" s="37">
        <f>SUM('1:31'!AK31)</f>
        <v>0</v>
      </c>
      <c r="AL31" s="37">
        <f>SUM('1:31'!AL31)</f>
        <v>0</v>
      </c>
      <c r="AM31" s="37">
        <f>SUM('1:31'!AM31)</f>
        <v>0</v>
      </c>
      <c r="AN31" s="37">
        <f>SUM('1:31'!AN31)</f>
        <v>0</v>
      </c>
      <c r="AO31" s="37">
        <f>SUM('1:31'!AO31)</f>
        <v>0</v>
      </c>
      <c r="AP31" s="37">
        <f>SUM('1:31'!AP31)</f>
        <v>0</v>
      </c>
      <c r="AQ31" s="37">
        <f>SUM('1:31'!AQ31)</f>
        <v>0</v>
      </c>
      <c r="AR31" s="37">
        <f>SUM('1:31'!AR31)</f>
        <v>0</v>
      </c>
      <c r="AS31" s="37">
        <f>SUM('1:31'!AS31)</f>
        <v>0</v>
      </c>
      <c r="AT31" s="37">
        <f>SUM('1:31'!AT31)</f>
        <v>0</v>
      </c>
      <c r="AU31" s="37">
        <f>SUM('1:31'!AU31)</f>
        <v>0</v>
      </c>
    </row>
    <row r="32" spans="1:47" ht="25.5" customHeight="1">
      <c r="A32" s="10"/>
      <c r="B32" s="10"/>
      <c r="C32" s="11"/>
      <c r="D32" s="11"/>
      <c r="E32" s="11">
        <f>SUM('1:31'!E32)</f>
        <v>0</v>
      </c>
      <c r="F32" s="11"/>
      <c r="G32" s="37">
        <f t="shared" si="0"/>
        <v>0</v>
      </c>
      <c r="H32" s="37">
        <f>SUM('1:31'!H32)</f>
        <v>0</v>
      </c>
      <c r="I32" s="37">
        <f>SUM('1:31'!I32)</f>
        <v>0</v>
      </c>
      <c r="J32" s="37">
        <f>SUM('1:31'!J32)</f>
        <v>0</v>
      </c>
      <c r="K32" s="37">
        <f>SUM('1:31'!K32)</f>
        <v>0</v>
      </c>
      <c r="L32" s="37">
        <f>SUM('1:31'!L32)</f>
        <v>0</v>
      </c>
      <c r="M32" s="37">
        <f>SUM('1:31'!M32)</f>
        <v>0</v>
      </c>
      <c r="N32" s="37">
        <f>SUM('1:31'!N32)</f>
        <v>0</v>
      </c>
      <c r="O32" s="37">
        <f>SUM('1:31'!O32)</f>
        <v>0</v>
      </c>
      <c r="P32" s="37">
        <f>SUM('1:31'!P32)</f>
        <v>0</v>
      </c>
      <c r="Q32" s="37">
        <f>SUM('1:31'!Q32)</f>
        <v>0</v>
      </c>
      <c r="R32" s="37">
        <f>SUM('1:31'!R32)</f>
        <v>0</v>
      </c>
      <c r="S32" s="37">
        <f>SUM('1:31'!S32)</f>
        <v>0</v>
      </c>
      <c r="T32" s="37">
        <f>SUM('1:31'!T32)</f>
        <v>0</v>
      </c>
      <c r="U32" s="37">
        <f>SUM('1:31'!U32)</f>
        <v>0</v>
      </c>
      <c r="V32" s="37">
        <f>SUM('1:31'!V32)</f>
        <v>0</v>
      </c>
      <c r="W32" s="37">
        <f>SUM('1:31'!W32)</f>
        <v>0</v>
      </c>
      <c r="X32" s="37">
        <f>SUM('1:31'!X32)</f>
        <v>0</v>
      </c>
      <c r="Y32" s="37">
        <f>SUM('1:31'!Y32)</f>
        <v>0</v>
      </c>
      <c r="Z32" s="37">
        <f>SUM('1:31'!Z32)</f>
        <v>0</v>
      </c>
      <c r="AA32" s="37">
        <f>SUM('1:31'!AA32)</f>
        <v>0</v>
      </c>
      <c r="AB32" s="37">
        <f>SUM('1:31'!AB32)</f>
        <v>0</v>
      </c>
      <c r="AC32" s="37">
        <f>SUM('1:31'!AC32)</f>
        <v>0</v>
      </c>
      <c r="AD32" s="37">
        <f>SUM('1:31'!AD32)</f>
        <v>0</v>
      </c>
      <c r="AE32" s="37">
        <f>SUM('1:31'!AE32)</f>
        <v>0</v>
      </c>
      <c r="AF32" s="37">
        <f>SUM('1:31'!AF32)</f>
        <v>0</v>
      </c>
      <c r="AG32" s="37">
        <f>SUM('1:31'!AG32)</f>
        <v>0</v>
      </c>
      <c r="AH32" s="37">
        <f>SUM('1:31'!AH32)</f>
        <v>0</v>
      </c>
      <c r="AI32" s="37">
        <f>SUM('1:31'!AI32)</f>
        <v>0</v>
      </c>
      <c r="AJ32" s="37">
        <f>SUM('1:31'!AJ32)</f>
        <v>0</v>
      </c>
      <c r="AK32" s="37">
        <f>SUM('1:31'!AK32)</f>
        <v>0</v>
      </c>
      <c r="AL32" s="37">
        <f>SUM('1:31'!AL32)</f>
        <v>0</v>
      </c>
      <c r="AM32" s="37">
        <f>SUM('1:31'!AM32)</f>
        <v>0</v>
      </c>
      <c r="AN32" s="37">
        <f>SUM('1:31'!AN32)</f>
        <v>0</v>
      </c>
      <c r="AO32" s="37">
        <f>SUM('1:31'!AO32)</f>
        <v>0</v>
      </c>
      <c r="AP32" s="37">
        <f>SUM('1:31'!AP32)</f>
        <v>0</v>
      </c>
      <c r="AQ32" s="37">
        <f>SUM('1:31'!AQ32)</f>
        <v>0</v>
      </c>
      <c r="AR32" s="37">
        <f>SUM('1:31'!AR32)</f>
        <v>0</v>
      </c>
      <c r="AS32" s="37">
        <f>SUM('1:31'!AS32)</f>
        <v>0</v>
      </c>
      <c r="AT32" s="37">
        <f>SUM('1:31'!AT32)</f>
        <v>0</v>
      </c>
      <c r="AU32" s="37">
        <f>SUM('1:31'!AU32)</f>
        <v>0</v>
      </c>
    </row>
    <row r="33" spans="1:47" ht="25.5" customHeight="1">
      <c r="A33" s="10"/>
      <c r="B33" s="10"/>
      <c r="C33" s="11"/>
      <c r="D33" s="11"/>
      <c r="E33" s="11">
        <f>SUM('1:31'!E33)</f>
        <v>0</v>
      </c>
      <c r="F33" s="11"/>
      <c r="G33" s="37">
        <f t="shared" si="0"/>
        <v>0</v>
      </c>
      <c r="H33" s="37">
        <f>SUM('1:31'!H33)</f>
        <v>0</v>
      </c>
      <c r="I33" s="37">
        <f>SUM('1:31'!I33)</f>
        <v>0</v>
      </c>
      <c r="J33" s="37">
        <f>SUM('1:31'!J33)</f>
        <v>0</v>
      </c>
      <c r="K33" s="37">
        <f>SUM('1:31'!K33)</f>
        <v>0</v>
      </c>
      <c r="L33" s="37">
        <f>SUM('1:31'!L33)</f>
        <v>0</v>
      </c>
      <c r="M33" s="37">
        <f>SUM('1:31'!M33)</f>
        <v>0</v>
      </c>
      <c r="N33" s="37">
        <f>SUM('1:31'!N33)</f>
        <v>0</v>
      </c>
      <c r="O33" s="37">
        <f>SUM('1:31'!O33)</f>
        <v>0</v>
      </c>
      <c r="P33" s="37">
        <f>SUM('1:31'!P33)</f>
        <v>0</v>
      </c>
      <c r="Q33" s="37">
        <f>SUM('1:31'!Q33)</f>
        <v>0</v>
      </c>
      <c r="R33" s="37">
        <f>SUM('1:31'!R33)</f>
        <v>0</v>
      </c>
      <c r="S33" s="37">
        <f>SUM('1:31'!S33)</f>
        <v>0</v>
      </c>
      <c r="T33" s="37">
        <f>SUM('1:31'!T33)</f>
        <v>0</v>
      </c>
      <c r="U33" s="37">
        <f>SUM('1:31'!U33)</f>
        <v>0</v>
      </c>
      <c r="V33" s="37">
        <f>SUM('1:31'!V33)</f>
        <v>0</v>
      </c>
      <c r="W33" s="37">
        <f>SUM('1:31'!W33)</f>
        <v>0</v>
      </c>
      <c r="X33" s="37">
        <f>SUM('1:31'!X33)</f>
        <v>0</v>
      </c>
      <c r="Y33" s="37">
        <f>SUM('1:31'!Y33)</f>
        <v>0</v>
      </c>
      <c r="Z33" s="37">
        <f>SUM('1:31'!Z33)</f>
        <v>0</v>
      </c>
      <c r="AA33" s="37">
        <f>SUM('1:31'!AA33)</f>
        <v>0</v>
      </c>
      <c r="AB33" s="37">
        <f>SUM('1:31'!AB33)</f>
        <v>0</v>
      </c>
      <c r="AC33" s="37">
        <f>SUM('1:31'!AC33)</f>
        <v>0</v>
      </c>
      <c r="AD33" s="37">
        <f>SUM('1:31'!AD33)</f>
        <v>0</v>
      </c>
      <c r="AE33" s="37">
        <f>SUM('1:31'!AE33)</f>
        <v>0</v>
      </c>
      <c r="AF33" s="37">
        <f>SUM('1:31'!AF33)</f>
        <v>0</v>
      </c>
      <c r="AG33" s="37">
        <f>SUM('1:31'!AG33)</f>
        <v>0</v>
      </c>
      <c r="AH33" s="37">
        <f>SUM('1:31'!AH33)</f>
        <v>0</v>
      </c>
      <c r="AI33" s="37">
        <f>SUM('1:31'!AI33)</f>
        <v>0</v>
      </c>
      <c r="AJ33" s="37">
        <f>SUM('1:31'!AJ33)</f>
        <v>0</v>
      </c>
      <c r="AK33" s="37">
        <f>SUM('1:31'!AK33)</f>
        <v>0</v>
      </c>
      <c r="AL33" s="37">
        <f>SUM('1:31'!AL33)</f>
        <v>0</v>
      </c>
      <c r="AM33" s="37">
        <f>SUM('1:31'!AM33)</f>
        <v>0</v>
      </c>
      <c r="AN33" s="37">
        <f>SUM('1:31'!AN33)</f>
        <v>0</v>
      </c>
      <c r="AO33" s="37">
        <f>SUM('1:31'!AO33)</f>
        <v>0</v>
      </c>
      <c r="AP33" s="37">
        <f>SUM('1:31'!AP33)</f>
        <v>0</v>
      </c>
      <c r="AQ33" s="37">
        <f>SUM('1:31'!AQ33)</f>
        <v>0</v>
      </c>
      <c r="AR33" s="37">
        <f>SUM('1:31'!AR33)</f>
        <v>0</v>
      </c>
      <c r="AS33" s="37">
        <f>SUM('1:31'!AS33)</f>
        <v>0</v>
      </c>
      <c r="AT33" s="37">
        <f>SUM('1:31'!AT33)</f>
        <v>0</v>
      </c>
      <c r="AU33" s="37">
        <f>SUM('1:31'!AU33)</f>
        <v>0</v>
      </c>
    </row>
    <row r="34" spans="1:47" ht="25.5" customHeight="1">
      <c r="A34" s="10"/>
      <c r="B34" s="10"/>
      <c r="C34" s="11"/>
      <c r="D34" s="11"/>
      <c r="E34" s="11">
        <f>SUM('1:31'!E34)</f>
        <v>0</v>
      </c>
      <c r="F34" s="11"/>
      <c r="G34" s="37">
        <f t="shared" si="0"/>
        <v>0</v>
      </c>
      <c r="H34" s="37">
        <f>SUM('1:31'!H34)</f>
        <v>0</v>
      </c>
      <c r="I34" s="37">
        <f>SUM('1:31'!I34)</f>
        <v>0</v>
      </c>
      <c r="J34" s="37">
        <f>SUM('1:31'!J34)</f>
        <v>0</v>
      </c>
      <c r="K34" s="37">
        <f>SUM('1:31'!K34)</f>
        <v>0</v>
      </c>
      <c r="L34" s="37">
        <f>SUM('1:31'!L34)</f>
        <v>0</v>
      </c>
      <c r="M34" s="37">
        <f>SUM('1:31'!M34)</f>
        <v>0</v>
      </c>
      <c r="N34" s="37">
        <f>SUM('1:31'!N34)</f>
        <v>0</v>
      </c>
      <c r="O34" s="37">
        <f>SUM('1:31'!O34)</f>
        <v>0</v>
      </c>
      <c r="P34" s="37">
        <f>SUM('1:31'!P34)</f>
        <v>0</v>
      </c>
      <c r="Q34" s="37">
        <f>SUM('1:31'!Q34)</f>
        <v>0</v>
      </c>
      <c r="R34" s="37">
        <f>SUM('1:31'!R34)</f>
        <v>0</v>
      </c>
      <c r="S34" s="37">
        <f>SUM('1:31'!S34)</f>
        <v>0</v>
      </c>
      <c r="T34" s="37">
        <f>SUM('1:31'!T34)</f>
        <v>0</v>
      </c>
      <c r="U34" s="37">
        <f>SUM('1:31'!U34)</f>
        <v>0</v>
      </c>
      <c r="V34" s="37">
        <f>SUM('1:31'!V34)</f>
        <v>0</v>
      </c>
      <c r="W34" s="37">
        <f>SUM('1:31'!W34)</f>
        <v>0</v>
      </c>
      <c r="X34" s="37">
        <f>SUM('1:31'!X34)</f>
        <v>0</v>
      </c>
      <c r="Y34" s="37">
        <f>SUM('1:31'!Y34)</f>
        <v>0</v>
      </c>
      <c r="Z34" s="37">
        <f>SUM('1:31'!Z34)</f>
        <v>0</v>
      </c>
      <c r="AA34" s="37">
        <f>SUM('1:31'!AA34)</f>
        <v>0</v>
      </c>
      <c r="AB34" s="37">
        <f>SUM('1:31'!AB34)</f>
        <v>0</v>
      </c>
      <c r="AC34" s="37">
        <f>SUM('1:31'!AC34)</f>
        <v>0</v>
      </c>
      <c r="AD34" s="37">
        <f>SUM('1:31'!AD34)</f>
        <v>0</v>
      </c>
      <c r="AE34" s="37">
        <f>SUM('1:31'!AE34)</f>
        <v>0</v>
      </c>
      <c r="AF34" s="37">
        <f>SUM('1:31'!AF34)</f>
        <v>0</v>
      </c>
      <c r="AG34" s="37">
        <f>SUM('1:31'!AG34)</f>
        <v>0</v>
      </c>
      <c r="AH34" s="37">
        <f>SUM('1:31'!AH34)</f>
        <v>0</v>
      </c>
      <c r="AI34" s="37">
        <f>SUM('1:31'!AI34)</f>
        <v>0</v>
      </c>
      <c r="AJ34" s="37">
        <f>SUM('1:31'!AJ34)</f>
        <v>0</v>
      </c>
      <c r="AK34" s="37">
        <f>SUM('1:31'!AK34)</f>
        <v>0</v>
      </c>
      <c r="AL34" s="37">
        <f>SUM('1:31'!AL34)</f>
        <v>0</v>
      </c>
      <c r="AM34" s="37">
        <f>SUM('1:31'!AM34)</f>
        <v>0</v>
      </c>
      <c r="AN34" s="37">
        <f>SUM('1:31'!AN34)</f>
        <v>0</v>
      </c>
      <c r="AO34" s="37">
        <f>SUM('1:31'!AO34)</f>
        <v>0</v>
      </c>
      <c r="AP34" s="37">
        <f>SUM('1:31'!AP34)</f>
        <v>0</v>
      </c>
      <c r="AQ34" s="37">
        <f>SUM('1:31'!AQ34)</f>
        <v>0</v>
      </c>
      <c r="AR34" s="37">
        <f>SUM('1:31'!AR34)</f>
        <v>0</v>
      </c>
      <c r="AS34" s="37">
        <f>SUM('1:31'!AS34)</f>
        <v>0</v>
      </c>
      <c r="AT34" s="37">
        <f>SUM('1:31'!AT34)</f>
        <v>0</v>
      </c>
      <c r="AU34" s="37">
        <f>SUM('1:31'!AU34)</f>
        <v>0</v>
      </c>
    </row>
    <row r="35" spans="1:47" ht="25.5" customHeight="1">
      <c r="A35" s="10"/>
      <c r="B35" s="10"/>
      <c r="C35" s="11"/>
      <c r="D35" s="11"/>
      <c r="E35" s="11">
        <f>SUM('1:30'!E35)</f>
        <v>0</v>
      </c>
      <c r="F35" s="11"/>
      <c r="G35" s="37">
        <f t="shared" si="0"/>
        <v>0</v>
      </c>
      <c r="H35" s="37">
        <f>SUM('1:31'!H35)</f>
        <v>0</v>
      </c>
      <c r="I35" s="37">
        <f>SUM('1:31'!I35)</f>
        <v>0</v>
      </c>
      <c r="J35" s="37">
        <f>SUM('1:31'!J35)</f>
        <v>0</v>
      </c>
      <c r="K35" s="37">
        <f>SUM('1:31'!K35)</f>
        <v>0</v>
      </c>
      <c r="L35" s="37">
        <f>SUM('1:31'!L35)</f>
        <v>0</v>
      </c>
      <c r="M35" s="37">
        <f>SUM('1:31'!M35)</f>
        <v>0</v>
      </c>
      <c r="N35" s="37">
        <f>SUM('1:31'!N35)</f>
        <v>0</v>
      </c>
      <c r="O35" s="37">
        <f>SUM('1:31'!O35)</f>
        <v>0</v>
      </c>
      <c r="P35" s="37">
        <f>SUM('1:31'!P35)</f>
        <v>0</v>
      </c>
      <c r="Q35" s="37">
        <f>SUM('1:31'!Q35)</f>
        <v>0</v>
      </c>
      <c r="R35" s="37">
        <f>SUM('1:31'!R35)</f>
        <v>0</v>
      </c>
      <c r="S35" s="37">
        <f>SUM('1:31'!S35)</f>
        <v>0</v>
      </c>
      <c r="T35" s="37">
        <f>SUM('1:31'!T35)</f>
        <v>0</v>
      </c>
      <c r="U35" s="37">
        <f>SUM('1:31'!U35)</f>
        <v>0</v>
      </c>
      <c r="V35" s="37">
        <f>SUM('1:31'!V35)</f>
        <v>0</v>
      </c>
      <c r="W35" s="37">
        <f>SUM('1:31'!W35)</f>
        <v>0</v>
      </c>
      <c r="X35" s="37">
        <f>SUM('1:31'!X35)</f>
        <v>0</v>
      </c>
      <c r="Y35" s="37">
        <f>SUM('1:31'!Y35)</f>
        <v>0</v>
      </c>
      <c r="Z35" s="37">
        <f>SUM('1:31'!Z35)</f>
        <v>0</v>
      </c>
      <c r="AA35" s="37">
        <f>SUM('1:31'!AA35)</f>
        <v>0</v>
      </c>
      <c r="AB35" s="37">
        <f>SUM('1:31'!AB35)</f>
        <v>0</v>
      </c>
      <c r="AC35" s="37">
        <f>SUM('1:31'!AC35)</f>
        <v>0</v>
      </c>
      <c r="AD35" s="37">
        <f>SUM('1:31'!AD35)</f>
        <v>0</v>
      </c>
      <c r="AE35" s="37">
        <f>SUM('1:31'!AE35)</f>
        <v>0</v>
      </c>
      <c r="AF35" s="37">
        <f>SUM('1:31'!AF35)</f>
        <v>0</v>
      </c>
      <c r="AG35" s="37">
        <f>SUM('1:31'!AG35)</f>
        <v>0</v>
      </c>
      <c r="AH35" s="37">
        <f>SUM('1:31'!AH35)</f>
        <v>0</v>
      </c>
      <c r="AI35" s="37">
        <f>SUM('1:31'!AI35)</f>
        <v>0</v>
      </c>
      <c r="AJ35" s="37">
        <f>SUM('1:31'!AJ35)</f>
        <v>0</v>
      </c>
      <c r="AK35" s="37">
        <f>SUM('1:31'!AK35)</f>
        <v>0</v>
      </c>
      <c r="AL35" s="37">
        <f>SUM('1:31'!AL35)</f>
        <v>0</v>
      </c>
      <c r="AM35" s="37">
        <f>SUM('1:31'!AM35)</f>
        <v>0</v>
      </c>
      <c r="AN35" s="37">
        <f>SUM('1:31'!AN35)</f>
        <v>0</v>
      </c>
      <c r="AO35" s="37">
        <f>SUM('1:31'!AO35)</f>
        <v>0</v>
      </c>
      <c r="AP35" s="37">
        <f>SUM('1:31'!AP35)</f>
        <v>0</v>
      </c>
      <c r="AQ35" s="37">
        <f>SUM('1:31'!AQ35)</f>
        <v>0</v>
      </c>
      <c r="AR35" s="37">
        <f>SUM('1:31'!AR35)</f>
        <v>0</v>
      </c>
      <c r="AS35" s="37">
        <f>SUM('1:31'!AS35)</f>
        <v>0</v>
      </c>
      <c r="AT35" s="37">
        <f>SUM('1:31'!AT35)</f>
        <v>0</v>
      </c>
      <c r="AU35" s="37">
        <f>SUM('1:31'!AU35)</f>
        <v>0</v>
      </c>
    </row>
    <row r="36" spans="1:47" ht="25.5" customHeight="1">
      <c r="A36" s="10"/>
      <c r="B36" s="10"/>
      <c r="C36" s="11"/>
      <c r="D36" s="11"/>
      <c r="E36" s="11">
        <f>SUM('1:30'!E36)</f>
        <v>0</v>
      </c>
      <c r="F36" s="11"/>
      <c r="G36" s="37">
        <f t="shared" si="0"/>
        <v>0</v>
      </c>
      <c r="H36" s="37">
        <f>SUM('1:31'!H36)</f>
        <v>0</v>
      </c>
      <c r="I36" s="37">
        <f>SUM('1:31'!I36)</f>
        <v>0</v>
      </c>
      <c r="J36" s="37">
        <f>SUM('1:31'!J36)</f>
        <v>0</v>
      </c>
      <c r="K36" s="37">
        <f>SUM('1:31'!K36)</f>
        <v>0</v>
      </c>
      <c r="L36" s="37">
        <f>SUM('1:31'!L36)</f>
        <v>0</v>
      </c>
      <c r="M36" s="37">
        <f>SUM('1:31'!M36)</f>
        <v>0</v>
      </c>
      <c r="N36" s="37">
        <f>SUM('1:31'!N36)</f>
        <v>0</v>
      </c>
      <c r="O36" s="37">
        <f>SUM('1:31'!O36)</f>
        <v>0</v>
      </c>
      <c r="P36" s="37">
        <f>SUM('1:31'!P36)</f>
        <v>0</v>
      </c>
      <c r="Q36" s="37">
        <f>SUM('1:31'!Q36)</f>
        <v>0</v>
      </c>
      <c r="R36" s="37">
        <f>SUM('1:31'!R36)</f>
        <v>0</v>
      </c>
      <c r="S36" s="37">
        <f>SUM('1:31'!S36)</f>
        <v>0</v>
      </c>
      <c r="T36" s="37">
        <f>SUM('1:31'!T36)</f>
        <v>0</v>
      </c>
      <c r="U36" s="37">
        <f>SUM('1:31'!U36)</f>
        <v>0</v>
      </c>
      <c r="V36" s="37">
        <f>SUM('1:31'!V36)</f>
        <v>0</v>
      </c>
      <c r="W36" s="37">
        <f>SUM('1:31'!W36)</f>
        <v>0</v>
      </c>
      <c r="X36" s="37">
        <f>SUM('1:31'!X36)</f>
        <v>0</v>
      </c>
      <c r="Y36" s="37">
        <f>SUM('1:31'!Y36)</f>
        <v>0</v>
      </c>
      <c r="Z36" s="37">
        <f>SUM('1:31'!Z36)</f>
        <v>0</v>
      </c>
      <c r="AA36" s="37">
        <f>SUM('1:31'!AA36)</f>
        <v>0</v>
      </c>
      <c r="AB36" s="37">
        <f>SUM('1:31'!AB36)</f>
        <v>0</v>
      </c>
      <c r="AC36" s="37">
        <f>SUM('1:31'!AC36)</f>
        <v>0</v>
      </c>
      <c r="AD36" s="37">
        <f>SUM('1:31'!AD36)</f>
        <v>0</v>
      </c>
      <c r="AE36" s="37">
        <f>SUM('1:31'!AE36)</f>
        <v>0</v>
      </c>
      <c r="AF36" s="37">
        <f>SUM('1:31'!AF36)</f>
        <v>0</v>
      </c>
      <c r="AG36" s="37">
        <f>SUM('1:31'!AG36)</f>
        <v>0</v>
      </c>
      <c r="AH36" s="37">
        <f>SUM('1:31'!AH36)</f>
        <v>0</v>
      </c>
      <c r="AI36" s="37">
        <f>SUM('1:31'!AI36)</f>
        <v>0</v>
      </c>
      <c r="AJ36" s="37">
        <f>SUM('1:31'!AJ36)</f>
        <v>0</v>
      </c>
      <c r="AK36" s="37">
        <f>SUM('1:31'!AK36)</f>
        <v>0</v>
      </c>
      <c r="AL36" s="37">
        <f>SUM('1:31'!AL36)</f>
        <v>0</v>
      </c>
      <c r="AM36" s="37">
        <f>SUM('1:31'!AM36)</f>
        <v>0</v>
      </c>
      <c r="AN36" s="37">
        <f>SUM('1:31'!AN36)</f>
        <v>0</v>
      </c>
      <c r="AO36" s="37">
        <f>SUM('1:31'!AO36)</f>
        <v>0</v>
      </c>
      <c r="AP36" s="37">
        <f>SUM('1:31'!AP36)</f>
        <v>0</v>
      </c>
      <c r="AQ36" s="37">
        <f>SUM('1:31'!AQ36)</f>
        <v>0</v>
      </c>
      <c r="AR36" s="37">
        <f>SUM('1:31'!AR36)</f>
        <v>0</v>
      </c>
      <c r="AS36" s="37">
        <f>SUM('1:31'!AS36)</f>
        <v>0</v>
      </c>
      <c r="AT36" s="37">
        <f>SUM('1:31'!AT36)</f>
        <v>0</v>
      </c>
      <c r="AU36" s="37">
        <f>SUM('1:31'!AU36)</f>
        <v>0</v>
      </c>
    </row>
    <row r="37" spans="1:47" ht="25.5" customHeight="1" thickBot="1">
      <c r="A37" s="75"/>
      <c r="B37" s="75"/>
      <c r="C37" s="54"/>
      <c r="D37" s="54"/>
      <c r="E37" s="54">
        <f>SUM(E4:E36)</f>
        <v>1188174.5</v>
      </c>
      <c r="F37" s="76"/>
      <c r="G37" s="37">
        <f t="shared" si="0"/>
        <v>1173514</v>
      </c>
      <c r="H37" s="77">
        <f>SUM(H4:H36)</f>
        <v>21741</v>
      </c>
      <c r="I37" s="77">
        <f>SUM(I4:I36)</f>
        <v>105550</v>
      </c>
      <c r="J37" s="77">
        <f>SUM(J4:J36)</f>
        <v>27150</v>
      </c>
      <c r="K37" s="77">
        <f t="shared" ref="K37:AE37" si="1">SUM(K4:K36)</f>
        <v>0</v>
      </c>
      <c r="L37" s="77">
        <f t="shared" si="1"/>
        <v>3050</v>
      </c>
      <c r="M37" s="77">
        <f t="shared" si="1"/>
        <v>143010</v>
      </c>
      <c r="N37" s="77">
        <f t="shared" si="1"/>
        <v>251898</v>
      </c>
      <c r="O37" s="77">
        <f t="shared" si="1"/>
        <v>6520</v>
      </c>
      <c r="P37" s="77">
        <f t="shared" si="1"/>
        <v>5050</v>
      </c>
      <c r="Q37" s="77">
        <f t="shared" si="1"/>
        <v>8950</v>
      </c>
      <c r="R37" s="77">
        <f t="shared" si="1"/>
        <v>0</v>
      </c>
      <c r="S37" s="77">
        <f t="shared" si="1"/>
        <v>0</v>
      </c>
      <c r="T37" s="77">
        <f t="shared" si="1"/>
        <v>2185</v>
      </c>
      <c r="U37" s="77">
        <f t="shared" si="1"/>
        <v>18575.5</v>
      </c>
      <c r="V37" s="77">
        <f>SUM(V4:V36)</f>
        <v>6290</v>
      </c>
      <c r="W37" s="77">
        <f t="shared" si="1"/>
        <v>0</v>
      </c>
      <c r="X37" s="77">
        <f t="shared" si="1"/>
        <v>3000</v>
      </c>
      <c r="Y37" s="77">
        <f t="shared" si="1"/>
        <v>10200</v>
      </c>
      <c r="Z37" s="77">
        <f t="shared" si="1"/>
        <v>0</v>
      </c>
      <c r="AA37" s="77">
        <f t="shared" si="1"/>
        <v>0</v>
      </c>
      <c r="AB37" s="77">
        <f t="shared" si="1"/>
        <v>0</v>
      </c>
      <c r="AC37" s="77">
        <f t="shared" si="1"/>
        <v>8237</v>
      </c>
      <c r="AD37" s="77">
        <f t="shared" si="1"/>
        <v>0</v>
      </c>
      <c r="AE37" s="77">
        <f t="shared" si="1"/>
        <v>300</v>
      </c>
      <c r="AF37" s="77">
        <f t="shared" ref="AF37:AH37" si="2">SUM(AF4:AF36)</f>
        <v>-4000</v>
      </c>
      <c r="AG37" s="77">
        <f t="shared" si="2"/>
        <v>-53103.5</v>
      </c>
      <c r="AH37" s="77">
        <f t="shared" si="2"/>
        <v>0</v>
      </c>
      <c r="AI37" s="77">
        <f t="shared" ref="AI37:AP37" si="3">SUM(AI4:AI36)</f>
        <v>0</v>
      </c>
      <c r="AJ37" s="77">
        <f t="shared" si="3"/>
        <v>0</v>
      </c>
      <c r="AK37" s="77">
        <f t="shared" si="3"/>
        <v>16535</v>
      </c>
      <c r="AL37" s="77">
        <f t="shared" si="3"/>
        <v>8500</v>
      </c>
      <c r="AM37" s="77">
        <f t="shared" si="3"/>
        <v>50</v>
      </c>
      <c r="AN37" s="77">
        <f t="shared" si="3"/>
        <v>495126</v>
      </c>
      <c r="AO37" s="77">
        <f t="shared" si="3"/>
        <v>0</v>
      </c>
      <c r="AP37" s="77">
        <f t="shared" si="3"/>
        <v>200</v>
      </c>
      <c r="AQ37" s="77">
        <f t="shared" ref="AQ37:AR37" si="4">SUM(AQ4:AQ36)</f>
        <v>2000</v>
      </c>
      <c r="AR37" s="77">
        <f t="shared" si="4"/>
        <v>0</v>
      </c>
      <c r="AS37" s="77">
        <f>SUM(AS4:AS36)</f>
        <v>30000</v>
      </c>
      <c r="AT37" s="77">
        <f>SUM(AT4:AT36)</f>
        <v>52000</v>
      </c>
      <c r="AU37" s="77">
        <f>SUM(AU4:AU36)</f>
        <v>4500</v>
      </c>
    </row>
    <row r="38" spans="1:47" ht="25.5" customHeight="1" thickBot="1">
      <c r="A38" s="82"/>
      <c r="B38" s="83"/>
      <c r="C38" s="84"/>
      <c r="D38" s="84"/>
      <c r="E38" s="84"/>
      <c r="F38" s="85"/>
      <c r="G38" s="86">
        <f>SUM(G4:G37)</f>
        <v>2347028</v>
      </c>
      <c r="H38" s="86"/>
      <c r="I38" s="86"/>
      <c r="J38" s="86"/>
      <c r="K38" s="87"/>
      <c r="L38" s="86"/>
      <c r="M38" s="86"/>
      <c r="N38" s="86"/>
      <c r="O38" s="86"/>
      <c r="P38" s="86"/>
      <c r="Q38" s="86"/>
      <c r="R38" s="86"/>
      <c r="S38" s="86"/>
      <c r="T38" s="86"/>
      <c r="U38" s="86" t="s">
        <v>6</v>
      </c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8"/>
      <c r="AR38" s="88"/>
      <c r="AS38" s="88"/>
      <c r="AT38" s="88"/>
      <c r="AU38" s="88"/>
    </row>
    <row r="39" spans="1:47" ht="25.5" customHeight="1" thickBot="1">
      <c r="A39" s="97"/>
      <c r="B39" s="98"/>
      <c r="C39" s="99"/>
      <c r="D39" s="100"/>
      <c r="E39" s="101"/>
      <c r="F39" s="102"/>
      <c r="G39" s="103"/>
      <c r="H39" s="103"/>
      <c r="I39" s="103"/>
      <c r="J39" s="103"/>
      <c r="K39" s="104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5"/>
      <c r="AG39" s="106"/>
      <c r="AH39" s="107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03"/>
    </row>
    <row r="40" spans="1:47" ht="40.5" customHeight="1" thickBot="1">
      <c r="A40" s="121" t="s">
        <v>3</v>
      </c>
      <c r="B40" s="122"/>
      <c r="C40" s="123">
        <f>E37</f>
        <v>1188174.5</v>
      </c>
      <c r="D40" s="124"/>
      <c r="E40" s="4"/>
      <c r="I40" s="4"/>
      <c r="J40">
        <v>71500</v>
      </c>
      <c r="AF40" s="181" t="s">
        <v>64</v>
      </c>
      <c r="AG40" s="182"/>
      <c r="AH40" s="183"/>
    </row>
    <row r="41" spans="1:47" ht="33" customHeight="1">
      <c r="A41" s="29" t="s">
        <v>4</v>
      </c>
      <c r="B41" s="44"/>
      <c r="C41" s="48">
        <f>G37</f>
        <v>1173514</v>
      </c>
      <c r="D41" s="45"/>
      <c r="J41">
        <v>78941</v>
      </c>
      <c r="AF41" s="110">
        <v>45209</v>
      </c>
      <c r="AG41" s="111" t="s">
        <v>65</v>
      </c>
      <c r="AH41" s="112">
        <v>11000</v>
      </c>
    </row>
    <row r="42" spans="1:47" ht="30.75" customHeight="1" thickBot="1">
      <c r="A42" s="42" t="s">
        <v>5</v>
      </c>
      <c r="B42" s="46"/>
      <c r="C42" s="43">
        <f>+C40-C41</f>
        <v>14660.5</v>
      </c>
      <c r="D42" s="47"/>
      <c r="L42" s="13"/>
      <c r="N42" s="3"/>
      <c r="O42" s="3"/>
      <c r="P42" s="3"/>
      <c r="Q42" s="3"/>
      <c r="R42" s="3"/>
      <c r="AF42" s="113" t="s">
        <v>66</v>
      </c>
      <c r="AG42" s="113" t="s">
        <v>61</v>
      </c>
      <c r="AH42" s="109">
        <v>4586.5</v>
      </c>
    </row>
    <row r="43" spans="1:47" ht="37.5" customHeight="1" thickBot="1">
      <c r="H43" s="2"/>
      <c r="I43" s="2"/>
      <c r="J43" s="2"/>
      <c r="K43" s="2"/>
      <c r="L43" s="2"/>
      <c r="M43" s="2"/>
      <c r="N43" s="2"/>
      <c r="O43" s="2"/>
      <c r="P43" s="2"/>
      <c r="Q43" s="3"/>
      <c r="R43" s="3"/>
      <c r="S43" s="5"/>
      <c r="T43" s="5"/>
      <c r="U43" s="5"/>
      <c r="V43" s="2"/>
      <c r="AB43" s="118"/>
      <c r="AF43" s="114" t="s">
        <v>92</v>
      </c>
      <c r="AG43" s="120" t="s">
        <v>93</v>
      </c>
      <c r="AH43" s="140"/>
    </row>
    <row r="44" spans="1:47" ht="46.5" customHeight="1" thickBot="1">
      <c r="C44" s="95"/>
      <c r="Q44" s="3"/>
      <c r="R44" s="3"/>
      <c r="S44" s="5"/>
      <c r="T44" s="5"/>
      <c r="U44" s="5"/>
      <c r="AF44" s="113" t="s">
        <v>76</v>
      </c>
      <c r="AG44" s="96" t="s">
        <v>94</v>
      </c>
      <c r="AH44" s="96"/>
    </row>
    <row r="45" spans="1:47" ht="46.5" customHeight="1" thickBot="1">
      <c r="Q45" s="3"/>
      <c r="R45" s="3"/>
      <c r="S45" s="5"/>
      <c r="T45" s="5"/>
      <c r="U45" s="5"/>
      <c r="AF45" s="108" t="s">
        <v>80</v>
      </c>
      <c r="AG45" s="115" t="s">
        <v>95</v>
      </c>
      <c r="AH45" s="115"/>
    </row>
    <row r="46" spans="1:47" ht="51.75" customHeight="1" thickBot="1">
      <c r="Q46" s="3"/>
      <c r="R46" s="3"/>
      <c r="S46" s="5"/>
      <c r="T46" s="5"/>
      <c r="U46" s="5"/>
      <c r="AC46" s="38"/>
      <c r="AF46" s="117">
        <v>45089</v>
      </c>
      <c r="AG46" s="115" t="s">
        <v>288</v>
      </c>
      <c r="AH46" s="115"/>
    </row>
    <row r="47" spans="1:47" ht="46.5" customHeight="1" thickBot="1">
      <c r="Q47" s="4"/>
      <c r="R47" s="3"/>
      <c r="S47" s="5"/>
      <c r="T47" s="5"/>
      <c r="U47" s="5"/>
      <c r="AF47" s="146" t="s">
        <v>289</v>
      </c>
      <c r="AG47" s="141" t="s">
        <v>290</v>
      </c>
      <c r="AH47" s="141">
        <v>505</v>
      </c>
    </row>
    <row r="48" spans="1:47" ht="54" customHeight="1" thickBot="1">
      <c r="Q48" s="4"/>
      <c r="R48" s="4"/>
      <c r="S48" s="6"/>
      <c r="T48" s="6"/>
      <c r="U48" s="6"/>
      <c r="AF48" s="179" t="s">
        <v>91</v>
      </c>
      <c r="AG48" s="180"/>
      <c r="AH48" s="116">
        <f>SUM(AH41:AH47)</f>
        <v>16091.5</v>
      </c>
    </row>
    <row r="49" spans="1:47" ht="36.75" customHeight="1">
      <c r="Q49" s="4"/>
      <c r="R49" s="4"/>
      <c r="S49" s="4"/>
      <c r="T49" s="4"/>
      <c r="U49" s="4"/>
    </row>
    <row r="50" spans="1:47" ht="45" customHeight="1">
      <c r="Q50" s="4"/>
    </row>
    <row r="51" spans="1:47" ht="37.5" customHeight="1">
      <c r="Z51" s="119"/>
      <c r="AF51" s="2"/>
      <c r="AG51" s="2"/>
      <c r="AH51" s="2"/>
    </row>
    <row r="52" spans="1:47" ht="36.75" customHeight="1">
      <c r="N52" s="4"/>
      <c r="O52" s="4"/>
      <c r="P52" s="4"/>
    </row>
    <row r="53" spans="1:47" ht="53.25" customHeight="1">
      <c r="W53" s="2"/>
      <c r="X53" s="2"/>
      <c r="Y53" s="2"/>
      <c r="Z53" s="2"/>
      <c r="AA53" s="2"/>
      <c r="AB53" s="2"/>
      <c r="AC53" s="2"/>
      <c r="AD53" s="2"/>
      <c r="AE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</row>
    <row r="54" spans="1:47" s="2" customFormat="1" ht="48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</row>
    <row r="55" spans="1:47" ht="33.75" customHeight="1"/>
    <row r="56" spans="1:47" ht="33.75" customHeight="1"/>
    <row r="57" spans="1:47" ht="33.75" customHeight="1"/>
    <row r="58" spans="1:47" ht="33.75" customHeight="1"/>
    <row r="59" spans="1:47" ht="33.75" customHeight="1"/>
    <row r="60" spans="1:47" ht="33.75" customHeight="1"/>
    <row r="61" spans="1:47" ht="33.75" customHeight="1"/>
    <row r="62" spans="1:47" ht="33.75" customHeight="1"/>
    <row r="63" spans="1:47" ht="33.75" customHeight="1"/>
    <row r="64" spans="1:47" ht="33.75" customHeight="1"/>
    <row r="65" ht="33.75" customHeight="1"/>
    <row r="66" ht="33.75" customHeight="1"/>
    <row r="67" ht="33.75" customHeight="1"/>
    <row r="68" ht="33.75" customHeight="1"/>
    <row r="69" ht="33.75" customHeight="1"/>
    <row r="70" ht="33.75" customHeight="1"/>
    <row r="71" ht="33.75" customHeight="1"/>
    <row r="72" ht="33.75" customHeight="1"/>
    <row r="73" ht="33.75" customHeight="1"/>
    <row r="74" ht="33.75" customHeight="1"/>
    <row r="75" ht="33.75" customHeight="1"/>
    <row r="76" ht="33.75" customHeight="1"/>
    <row r="77" ht="33.75" customHeight="1"/>
    <row r="78" ht="33.75" customHeight="1"/>
    <row r="79" ht="33.75" customHeight="1"/>
    <row r="80" ht="33.75" customHeight="1"/>
    <row r="81" ht="33.75" customHeight="1"/>
    <row r="82" ht="33.75" customHeight="1"/>
    <row r="83" ht="33.75" customHeight="1"/>
    <row r="84" ht="33.75" customHeight="1"/>
    <row r="85" ht="33.75" customHeight="1"/>
    <row r="86" ht="33.75" customHeight="1"/>
    <row r="87" ht="21.75" customHeight="1"/>
    <row r="88" ht="21.75" customHeight="1"/>
    <row r="89" ht="21.75" customHeight="1"/>
    <row r="90" ht="21.75" customHeight="1"/>
    <row r="91" ht="21.75" customHeight="1"/>
    <row r="92" ht="21.75" customHeight="1"/>
    <row r="93" ht="21.75" customHeight="1"/>
    <row r="94" ht="21.75" customHeight="1"/>
    <row r="95" ht="21.75" customHeight="1"/>
    <row r="96" ht="21.75" customHeight="1"/>
  </sheetData>
  <mergeCells count="17">
    <mergeCell ref="F2:R2"/>
    <mergeCell ref="A2:E2"/>
    <mergeCell ref="AF48:AG48"/>
    <mergeCell ref="AF40:AH40"/>
    <mergeCell ref="C13:C14"/>
    <mergeCell ref="C3:D3"/>
    <mergeCell ref="A8:A9"/>
    <mergeCell ref="A11:A12"/>
    <mergeCell ref="A13:A14"/>
    <mergeCell ref="B5:B7"/>
    <mergeCell ref="B8:B9"/>
    <mergeCell ref="B13:B14"/>
    <mergeCell ref="C5:C7"/>
    <mergeCell ref="C8:C9"/>
    <mergeCell ref="B11:B12"/>
    <mergeCell ref="C11:C12"/>
    <mergeCell ref="A5:A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2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" zoomScale="70" zoomScaleNormal="70" workbookViewId="0">
      <selection activeCell="AU4" sqref="AU4:AU37"/>
    </sheetView>
  </sheetViews>
  <sheetFormatPr defaultColWidth="19" defaultRowHeight="15"/>
  <cols>
    <col min="1" max="1" width="22.7109375" bestFit="1" customWidth="1"/>
    <col min="2" max="2" width="13" bestFit="1" customWidth="1"/>
    <col min="4" max="4" width="56.5703125" bestFit="1" customWidth="1"/>
    <col min="6" max="6" width="62.42578125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93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'3'!C43</f>
        <v>7717</v>
      </c>
      <c r="F4" s="56" t="s">
        <v>61</v>
      </c>
      <c r="G4" s="62">
        <f>SUM(H4:AU4)</f>
        <v>29174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>
        <v>29174</v>
      </c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0</v>
      </c>
      <c r="C5" s="166" t="s">
        <v>13</v>
      </c>
      <c r="D5" s="14" t="s">
        <v>96</v>
      </c>
      <c r="E5" s="36"/>
      <c r="F5" s="56" t="s">
        <v>119</v>
      </c>
      <c r="G5" s="62">
        <f t="shared" ref="G5:G37" si="0">SUM(H5:AU5)</f>
        <v>470826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>
        <v>470826</v>
      </c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25</v>
      </c>
      <c r="E6" s="36"/>
      <c r="F6" s="56" t="s">
        <v>120</v>
      </c>
      <c r="G6" s="62">
        <f t="shared" si="0"/>
        <v>570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>
        <v>570</v>
      </c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56" t="s">
        <v>121</v>
      </c>
      <c r="G7" s="62">
        <f t="shared" si="0"/>
        <v>195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>
        <v>195</v>
      </c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330</v>
      </c>
      <c r="C8" s="166" t="s">
        <v>11</v>
      </c>
      <c r="D8" s="14" t="s">
        <v>30</v>
      </c>
      <c r="E8" s="36">
        <v>330</v>
      </c>
      <c r="F8" s="56" t="s">
        <v>122</v>
      </c>
      <c r="G8" s="62">
        <f t="shared" si="0"/>
        <v>1350</v>
      </c>
      <c r="H8" s="36"/>
      <c r="I8" s="36"/>
      <c r="J8" s="36"/>
      <c r="K8" s="36"/>
      <c r="L8" s="36"/>
      <c r="M8" s="36">
        <v>1350</v>
      </c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/>
      <c r="F9" s="56" t="s">
        <v>123</v>
      </c>
      <c r="G9" s="62">
        <f t="shared" si="0"/>
        <v>500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>
        <v>500</v>
      </c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8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39"/>
      <c r="B11" s="167">
        <f>E11+E12</f>
        <v>2420</v>
      </c>
      <c r="C11" s="166" t="s">
        <v>18</v>
      </c>
      <c r="D11" s="14" t="s">
        <v>26</v>
      </c>
      <c r="E11" s="36">
        <v>2420</v>
      </c>
      <c r="F11" s="18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/>
      <c r="F12" s="18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500</v>
      </c>
      <c r="C13" s="166" t="s">
        <v>41</v>
      </c>
      <c r="D13" s="14" t="s">
        <v>42</v>
      </c>
      <c r="E13" s="36">
        <v>500</v>
      </c>
      <c r="F13" s="18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25.5" customHeight="1">
      <c r="A14" s="8"/>
      <c r="B14" s="168"/>
      <c r="C14" s="166"/>
      <c r="D14" s="14" t="s">
        <v>43</v>
      </c>
      <c r="E14" s="1"/>
      <c r="F14" s="15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5.5" customHeight="1">
      <c r="A15" s="8"/>
      <c r="B15" s="8"/>
      <c r="C15" s="1"/>
      <c r="D15" s="14" t="s">
        <v>38</v>
      </c>
      <c r="E15" s="1"/>
      <c r="F15" s="15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8"/>
      <c r="C16" s="1"/>
      <c r="D16" s="14" t="s">
        <v>84</v>
      </c>
      <c r="E16" s="1"/>
      <c r="F16" s="15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25.5" customHeight="1">
      <c r="A17" s="8"/>
      <c r="B17" s="8"/>
      <c r="C17" s="1"/>
      <c r="D17" s="14" t="s">
        <v>32</v>
      </c>
      <c r="E17" s="1"/>
      <c r="F17" s="15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5.5" customHeight="1">
      <c r="A18" s="8"/>
      <c r="B18" s="16"/>
      <c r="C18" s="1"/>
      <c r="D18" s="14" t="s">
        <v>46</v>
      </c>
      <c r="E18" s="1"/>
      <c r="F18" s="15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8"/>
      <c r="C19" s="1"/>
      <c r="D19" s="14" t="s">
        <v>39</v>
      </c>
      <c r="E19" s="1"/>
      <c r="F19" s="1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463</v>
      </c>
      <c r="F21" s="1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>
        <v>500000</v>
      </c>
      <c r="F22" s="1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1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1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1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4" t="s">
        <v>104</v>
      </c>
      <c r="E28" s="1"/>
      <c r="F28" s="1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511430</v>
      </c>
      <c r="F38" s="89"/>
      <c r="G38" s="91">
        <f>SUM(G4:G37)</f>
        <v>502615</v>
      </c>
      <c r="H38" s="91">
        <f>SUM(H4:H37)</f>
        <v>0</v>
      </c>
      <c r="I38" s="91">
        <f>SUM(I4:I37)</f>
        <v>0</v>
      </c>
      <c r="J38" s="91">
        <f t="shared" ref="J38:AM38" si="1">SUM(J4:J37)</f>
        <v>0</v>
      </c>
      <c r="K38" s="91">
        <f t="shared" si="1"/>
        <v>0</v>
      </c>
      <c r="L38" s="91">
        <f t="shared" si="1"/>
        <v>0</v>
      </c>
      <c r="M38" s="91">
        <f t="shared" si="1"/>
        <v>1350</v>
      </c>
      <c r="N38" s="91">
        <f t="shared" si="1"/>
        <v>0</v>
      </c>
      <c r="O38" s="91">
        <f t="shared" si="1"/>
        <v>0</v>
      </c>
      <c r="P38" s="91">
        <f t="shared" si="1"/>
        <v>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0</v>
      </c>
      <c r="U38" s="91">
        <f t="shared" si="1"/>
        <v>0</v>
      </c>
      <c r="V38" s="91">
        <f t="shared" si="1"/>
        <v>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29174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765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470826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500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511430</v>
      </c>
      <c r="D41" s="23"/>
    </row>
    <row r="42" spans="1:47" ht="46.5" customHeight="1">
      <c r="A42" s="29" t="s">
        <v>4</v>
      </c>
      <c r="B42" s="19"/>
      <c r="C42" s="35">
        <f>G38</f>
        <v>502615</v>
      </c>
      <c r="D42" s="24"/>
    </row>
    <row r="43" spans="1:47" ht="46.5" customHeight="1">
      <c r="A43" s="29" t="s">
        <v>5</v>
      </c>
      <c r="B43" s="19"/>
      <c r="C43" s="33">
        <f>+C41-C42</f>
        <v>8815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F2:R2"/>
    <mergeCell ref="C8:C9"/>
    <mergeCell ref="A38:D38"/>
    <mergeCell ref="C3:D3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" zoomScale="70" zoomScaleNormal="70" workbookViewId="0">
      <selection activeCell="AU4" sqref="AU4:AU37"/>
    </sheetView>
  </sheetViews>
  <sheetFormatPr defaultColWidth="19" defaultRowHeight="15"/>
  <cols>
    <col min="1" max="1" width="54.85546875" bestFit="1" customWidth="1"/>
    <col min="2" max="2" width="71.5703125" bestFit="1" customWidth="1"/>
    <col min="4" max="4" width="41" bestFit="1" customWidth="1"/>
    <col min="6" max="6" width="85.7109375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70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'4'!C43</f>
        <v>8815</v>
      </c>
      <c r="F4" s="39" t="s">
        <v>125</v>
      </c>
      <c r="G4" s="62">
        <f>SUM(H4:AU4)</f>
        <v>107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>
        <v>107</v>
      </c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0</v>
      </c>
      <c r="C5" s="166" t="s">
        <v>13</v>
      </c>
      <c r="D5" s="14" t="s">
        <v>96</v>
      </c>
      <c r="E5" s="36"/>
      <c r="F5" s="39" t="s">
        <v>126</v>
      </c>
      <c r="G5" s="62">
        <f t="shared" ref="G5:G37" si="0">SUM(H5:AU5)</f>
        <v>1000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>
        <v>1000</v>
      </c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25</v>
      </c>
      <c r="E6" s="36"/>
      <c r="F6" s="39" t="s">
        <v>127</v>
      </c>
      <c r="G6" s="62">
        <f t="shared" si="0"/>
        <v>1800</v>
      </c>
      <c r="H6" s="36"/>
      <c r="I6" s="36"/>
      <c r="J6" s="36"/>
      <c r="K6" s="36"/>
      <c r="L6" s="36"/>
      <c r="M6" s="36"/>
      <c r="N6" s="36">
        <v>1800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39" t="s">
        <v>110</v>
      </c>
      <c r="G7" s="62">
        <f t="shared" si="0"/>
        <v>55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>
        <v>55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575</v>
      </c>
      <c r="C8" s="166" t="s">
        <v>11</v>
      </c>
      <c r="D8" s="14" t="s">
        <v>30</v>
      </c>
      <c r="E8" s="36"/>
      <c r="F8" s="39"/>
      <c r="G8" s="62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>
        <v>575</v>
      </c>
      <c r="F9" s="39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39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 t="s">
        <v>124</v>
      </c>
      <c r="B11" s="167">
        <f>E11+E12</f>
        <v>8975</v>
      </c>
      <c r="C11" s="166" t="s">
        <v>18</v>
      </c>
      <c r="D11" s="14" t="s">
        <v>26</v>
      </c>
      <c r="E11" s="36">
        <v>3395</v>
      </c>
      <c r="F11" s="39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>
        <v>5580</v>
      </c>
      <c r="F12" s="39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700</v>
      </c>
      <c r="C13" s="166" t="s">
        <v>41</v>
      </c>
      <c r="D13" s="14" t="s">
        <v>42</v>
      </c>
      <c r="E13" s="36"/>
      <c r="F13" s="14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>
        <v>700</v>
      </c>
      <c r="F14" s="14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14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84</v>
      </c>
      <c r="E16" s="1"/>
      <c r="F16" s="14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4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4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4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4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410</v>
      </c>
      <c r="F21" s="14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14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14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14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14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4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4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4" t="s">
        <v>104</v>
      </c>
      <c r="E28" s="1"/>
      <c r="F28" s="14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4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19475</v>
      </c>
      <c r="F38" s="89"/>
      <c r="G38" s="91">
        <f>SUM(G4:G37)</f>
        <v>2962</v>
      </c>
      <c r="H38" s="91">
        <f>SUM(H4:H37)</f>
        <v>0</v>
      </c>
      <c r="I38" s="91">
        <f>SUM(I4:I37)</f>
        <v>0</v>
      </c>
      <c r="J38" s="91">
        <f t="shared" ref="J38:AM38" si="1">SUM(J4:J37)</f>
        <v>0</v>
      </c>
      <c r="K38" s="91">
        <f t="shared" si="1"/>
        <v>0</v>
      </c>
      <c r="L38" s="91">
        <f t="shared" si="1"/>
        <v>0</v>
      </c>
      <c r="M38" s="91">
        <f t="shared" si="1"/>
        <v>0</v>
      </c>
      <c r="N38" s="91">
        <f t="shared" si="1"/>
        <v>1800</v>
      </c>
      <c r="O38" s="91">
        <f t="shared" si="1"/>
        <v>0</v>
      </c>
      <c r="P38" s="91">
        <f t="shared" si="1"/>
        <v>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55</v>
      </c>
      <c r="U38" s="91">
        <f t="shared" si="1"/>
        <v>107</v>
      </c>
      <c r="V38" s="91">
        <f t="shared" si="1"/>
        <v>0</v>
      </c>
      <c r="W38" s="91">
        <f t="shared" si="1"/>
        <v>0</v>
      </c>
      <c r="X38" s="91">
        <f t="shared" si="1"/>
        <v>1000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19475</v>
      </c>
      <c r="D41" s="23"/>
    </row>
    <row r="42" spans="1:47" ht="46.5" customHeight="1">
      <c r="A42" s="29" t="s">
        <v>4</v>
      </c>
      <c r="B42" s="19"/>
      <c r="C42" s="35">
        <f>G38</f>
        <v>2962</v>
      </c>
      <c r="D42" s="24"/>
    </row>
    <row r="43" spans="1:47" ht="46.5" customHeight="1">
      <c r="A43" s="29" t="s">
        <v>5</v>
      </c>
      <c r="B43" s="19"/>
      <c r="C43" s="33">
        <f>+C41-C42</f>
        <v>16513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F2:R2"/>
    <mergeCell ref="C8:C9"/>
    <mergeCell ref="A38:D38"/>
    <mergeCell ref="C3:D3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" zoomScale="80" zoomScaleNormal="80" workbookViewId="0">
      <selection activeCell="AU4" sqref="AU4:AU37"/>
    </sheetView>
  </sheetViews>
  <sheetFormatPr defaultColWidth="19" defaultRowHeight="15"/>
  <cols>
    <col min="1" max="1" width="28" customWidth="1"/>
    <col min="2" max="2" width="46.42578125" bestFit="1" customWidth="1"/>
    <col min="4" max="4" width="41" bestFit="1" customWidth="1"/>
    <col min="6" max="6" width="66.7109375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70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'5'!C43</f>
        <v>16513</v>
      </c>
      <c r="F4" s="39" t="s">
        <v>131</v>
      </c>
      <c r="G4" s="62">
        <f>SUM(H4:AU4)</f>
        <v>100</v>
      </c>
      <c r="H4" s="62"/>
      <c r="I4" s="62"/>
      <c r="J4" s="62"/>
      <c r="K4" s="62"/>
      <c r="L4" s="62"/>
      <c r="M4" s="62"/>
      <c r="N4" s="62"/>
      <c r="O4" s="62"/>
      <c r="P4" s="62">
        <v>100</v>
      </c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15000</v>
      </c>
      <c r="C5" s="166" t="s">
        <v>13</v>
      </c>
      <c r="D5" s="14" t="s">
        <v>128</v>
      </c>
      <c r="E5" s="36">
        <v>10000</v>
      </c>
      <c r="F5" s="39" t="s">
        <v>132</v>
      </c>
      <c r="G5" s="62">
        <f t="shared" ref="G5:G37" si="0">SUM(H5:AU5)</f>
        <v>150</v>
      </c>
      <c r="H5" s="36"/>
      <c r="I5" s="36"/>
      <c r="J5" s="36"/>
      <c r="K5" s="36"/>
      <c r="L5" s="36"/>
      <c r="M5" s="36">
        <v>150</v>
      </c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129</v>
      </c>
      <c r="E6" s="36">
        <v>5000</v>
      </c>
      <c r="F6" s="39" t="s">
        <v>133</v>
      </c>
      <c r="G6" s="62">
        <f t="shared" si="0"/>
        <v>200</v>
      </c>
      <c r="H6" s="36"/>
      <c r="I6" s="36"/>
      <c r="J6" s="36"/>
      <c r="K6" s="36"/>
      <c r="L6" s="36"/>
      <c r="M6" s="36">
        <v>200</v>
      </c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39" t="s">
        <v>134</v>
      </c>
      <c r="G7" s="62">
        <f t="shared" si="0"/>
        <v>895</v>
      </c>
      <c r="H7" s="36"/>
      <c r="I7" s="36"/>
      <c r="J7" s="36"/>
      <c r="K7" s="36"/>
      <c r="L7" s="36"/>
      <c r="M7" s="36"/>
      <c r="N7" s="36">
        <v>895</v>
      </c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1300</v>
      </c>
      <c r="C8" s="166" t="s">
        <v>11</v>
      </c>
      <c r="D8" s="14" t="s">
        <v>30</v>
      </c>
      <c r="E8" s="36">
        <v>1300</v>
      </c>
      <c r="F8" s="39" t="s">
        <v>135</v>
      </c>
      <c r="G8" s="62">
        <f t="shared" si="0"/>
        <v>825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>
        <v>825</v>
      </c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/>
      <c r="F9" s="39" t="s">
        <v>136</v>
      </c>
      <c r="G9" s="62">
        <f t="shared" si="0"/>
        <v>250</v>
      </c>
      <c r="H9" s="36"/>
      <c r="I9" s="36"/>
      <c r="J9" s="36"/>
      <c r="K9" s="36"/>
      <c r="L9" s="36"/>
      <c r="M9" s="36"/>
      <c r="N9" s="36"/>
      <c r="O9" s="36"/>
      <c r="P9" s="36"/>
      <c r="Q9" s="36">
        <v>250</v>
      </c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39" t="s">
        <v>137</v>
      </c>
      <c r="G10" s="62">
        <f t="shared" si="0"/>
        <v>500</v>
      </c>
      <c r="H10" s="36"/>
      <c r="I10" s="36"/>
      <c r="J10" s="36"/>
      <c r="K10" s="36"/>
      <c r="L10" s="36"/>
      <c r="M10" s="36"/>
      <c r="N10" s="36"/>
      <c r="O10" s="36"/>
      <c r="P10" s="36"/>
      <c r="Q10" s="36">
        <v>500</v>
      </c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72.75" customHeight="1">
      <c r="A11" s="49" t="s">
        <v>130</v>
      </c>
      <c r="B11" s="167">
        <f>E11+E12</f>
        <v>12130</v>
      </c>
      <c r="C11" s="166" t="s">
        <v>18</v>
      </c>
      <c r="D11" s="14" t="s">
        <v>26</v>
      </c>
      <c r="E11" s="36">
        <v>10660</v>
      </c>
      <c r="F11" s="39" t="s">
        <v>138</v>
      </c>
      <c r="G11" s="62">
        <f t="shared" si="0"/>
        <v>40</v>
      </c>
      <c r="H11" s="36"/>
      <c r="I11" s="36"/>
      <c r="J11" s="36"/>
      <c r="K11" s="36"/>
      <c r="L11" s="36"/>
      <c r="M11" s="36"/>
      <c r="N11" s="36"/>
      <c r="O11" s="36">
        <v>40</v>
      </c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>
        <v>1470</v>
      </c>
      <c r="F12" s="39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1000</v>
      </c>
      <c r="C13" s="166" t="s">
        <v>41</v>
      </c>
      <c r="D13" s="14" t="s">
        <v>42</v>
      </c>
      <c r="E13" s="36">
        <v>1000</v>
      </c>
      <c r="F13" s="39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/>
      <c r="F14" s="39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39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 t="s">
        <v>67</v>
      </c>
      <c r="C16" s="1"/>
      <c r="D16" s="14" t="s">
        <v>84</v>
      </c>
      <c r="E16" s="1"/>
      <c r="F16" s="39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39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39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475</v>
      </c>
      <c r="F21" s="39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39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39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39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39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39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104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46418</v>
      </c>
      <c r="F38" s="89"/>
      <c r="G38" s="91">
        <f>SUM(G4:G37)</f>
        <v>2960</v>
      </c>
      <c r="H38" s="91">
        <f>SUM(H4:H37)</f>
        <v>0</v>
      </c>
      <c r="I38" s="91">
        <f>SUM(I4:I37)</f>
        <v>0</v>
      </c>
      <c r="J38" s="91">
        <f t="shared" ref="J38:AM38" si="1">SUM(J4:J37)</f>
        <v>0</v>
      </c>
      <c r="K38" s="91">
        <f t="shared" si="1"/>
        <v>0</v>
      </c>
      <c r="L38" s="91">
        <f t="shared" si="1"/>
        <v>0</v>
      </c>
      <c r="M38" s="91">
        <f t="shared" si="1"/>
        <v>350</v>
      </c>
      <c r="N38" s="91">
        <f t="shared" si="1"/>
        <v>895</v>
      </c>
      <c r="O38" s="91">
        <f t="shared" si="1"/>
        <v>40</v>
      </c>
      <c r="P38" s="91">
        <f t="shared" si="1"/>
        <v>100</v>
      </c>
      <c r="Q38" s="91">
        <f t="shared" si="1"/>
        <v>750</v>
      </c>
      <c r="R38" s="91">
        <f t="shared" si="1"/>
        <v>0</v>
      </c>
      <c r="S38" s="91">
        <f t="shared" si="1"/>
        <v>0</v>
      </c>
      <c r="T38" s="91">
        <f t="shared" si="1"/>
        <v>0</v>
      </c>
      <c r="U38" s="91">
        <f t="shared" si="1"/>
        <v>825</v>
      </c>
      <c r="V38" s="91">
        <f t="shared" si="1"/>
        <v>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46418</v>
      </c>
      <c r="D41" s="23"/>
    </row>
    <row r="42" spans="1:47" ht="46.5" customHeight="1">
      <c r="A42" s="29" t="s">
        <v>4</v>
      </c>
      <c r="B42" s="19"/>
      <c r="C42" s="35">
        <f>G38</f>
        <v>2960</v>
      </c>
      <c r="D42" s="24"/>
    </row>
    <row r="43" spans="1:47" ht="46.5" customHeight="1">
      <c r="A43" s="29" t="s">
        <v>5</v>
      </c>
      <c r="B43" s="19"/>
      <c r="C43" s="33">
        <f>+C41-C42</f>
        <v>43458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" zoomScale="70" zoomScaleNormal="70" zoomScalePageLayoutView="89" workbookViewId="0">
      <selection activeCell="AU4" sqref="AU4:AU37"/>
    </sheetView>
  </sheetViews>
  <sheetFormatPr defaultColWidth="19" defaultRowHeight="15"/>
  <cols>
    <col min="1" max="1" width="21.42578125" bestFit="1" customWidth="1"/>
    <col min="2" max="2" width="14.5703125" bestFit="1" customWidth="1"/>
    <col min="4" max="4" width="41" bestFit="1" customWidth="1"/>
    <col min="6" max="6" width="131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70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'6'!C43</f>
        <v>43458</v>
      </c>
      <c r="F4" s="39" t="s">
        <v>139</v>
      </c>
      <c r="G4" s="62">
        <f>SUM(H4:AU4)</f>
        <v>350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>
        <v>350</v>
      </c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0</v>
      </c>
      <c r="C5" s="166" t="s">
        <v>13</v>
      </c>
      <c r="D5" s="14" t="s">
        <v>96</v>
      </c>
      <c r="E5" s="36"/>
      <c r="F5" s="39" t="s">
        <v>140</v>
      </c>
      <c r="G5" s="62">
        <f t="shared" ref="G5:G37" si="0">SUM(H5:AU5)</f>
        <v>1000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>
        <v>1000</v>
      </c>
      <c r="AO5" s="36"/>
      <c r="AP5" s="36"/>
      <c r="AQ5" s="36"/>
      <c r="AR5" s="36"/>
      <c r="AS5" s="36"/>
      <c r="AT5" s="36"/>
      <c r="AU5" s="36"/>
    </row>
    <row r="6" spans="1:47" ht="21">
      <c r="A6" s="8"/>
      <c r="B6" s="168"/>
      <c r="C6" s="166"/>
      <c r="D6" s="14" t="s">
        <v>70</v>
      </c>
      <c r="E6" s="36"/>
      <c r="F6" s="39" t="s">
        <v>141</v>
      </c>
      <c r="G6" s="62">
        <f t="shared" si="0"/>
        <v>1490</v>
      </c>
      <c r="H6" s="36"/>
      <c r="I6" s="36"/>
      <c r="J6" s="36"/>
      <c r="K6" s="36"/>
      <c r="L6" s="36"/>
      <c r="M6" s="36"/>
      <c r="N6" s="36">
        <v>1490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39"/>
      <c r="G7" s="62">
        <f t="shared" si="0"/>
        <v>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15</v>
      </c>
      <c r="C8" s="166" t="s">
        <v>11</v>
      </c>
      <c r="D8" s="14" t="s">
        <v>30</v>
      </c>
      <c r="E8" s="36"/>
      <c r="F8" s="39"/>
      <c r="G8" s="62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>
        <v>15</v>
      </c>
      <c r="F9" s="39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39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67">
        <f>E11+E12</f>
        <v>3165</v>
      </c>
      <c r="C11" s="166" t="s">
        <v>18</v>
      </c>
      <c r="D11" s="14" t="s">
        <v>26</v>
      </c>
      <c r="E11" s="36"/>
      <c r="F11" s="39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>
        <v>3165</v>
      </c>
      <c r="F12" s="39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450</v>
      </c>
      <c r="C13" s="166" t="s">
        <v>41</v>
      </c>
      <c r="D13" s="14" t="s">
        <v>42</v>
      </c>
      <c r="E13" s="36"/>
      <c r="F13" s="39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>
        <v>450</v>
      </c>
      <c r="F14" s="39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39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84</v>
      </c>
      <c r="E16" s="1"/>
      <c r="F16" s="39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39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39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/>
      <c r="F21" s="39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1">
      <c r="A22" s="8"/>
      <c r="B22" s="8"/>
      <c r="C22" s="1"/>
      <c r="D22" s="14" t="s">
        <v>60</v>
      </c>
      <c r="E22" s="1"/>
      <c r="F22" s="39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39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39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39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39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39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4" t="s">
        <v>104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47088</v>
      </c>
      <c r="F38" s="89"/>
      <c r="G38" s="91">
        <f>SUM(G4:G37)</f>
        <v>2840</v>
      </c>
      <c r="H38" s="91">
        <f>SUM(H4:H37)</f>
        <v>0</v>
      </c>
      <c r="I38" s="91">
        <f>SUM(I4:I37)</f>
        <v>0</v>
      </c>
      <c r="J38" s="91">
        <f t="shared" ref="J38:AM38" si="1">SUM(J4:J37)</f>
        <v>0</v>
      </c>
      <c r="K38" s="91">
        <f t="shared" si="1"/>
        <v>0</v>
      </c>
      <c r="L38" s="91">
        <f t="shared" si="1"/>
        <v>0</v>
      </c>
      <c r="M38" s="91">
        <f t="shared" si="1"/>
        <v>0</v>
      </c>
      <c r="N38" s="91">
        <f t="shared" si="1"/>
        <v>1490</v>
      </c>
      <c r="O38" s="91">
        <f t="shared" si="1"/>
        <v>0</v>
      </c>
      <c r="P38" s="91">
        <f t="shared" si="1"/>
        <v>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0</v>
      </c>
      <c r="U38" s="91">
        <f t="shared" si="1"/>
        <v>0</v>
      </c>
      <c r="V38" s="91">
        <f t="shared" si="1"/>
        <v>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350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1000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47088</v>
      </c>
      <c r="D41" s="23"/>
    </row>
    <row r="42" spans="1:47" ht="46.5" customHeight="1">
      <c r="A42" s="29" t="s">
        <v>4</v>
      </c>
      <c r="B42" s="19"/>
      <c r="C42" s="35">
        <f>G38</f>
        <v>2840</v>
      </c>
      <c r="D42" s="24"/>
    </row>
    <row r="43" spans="1:47" ht="46.5" customHeight="1">
      <c r="A43" s="29" t="s">
        <v>5</v>
      </c>
      <c r="B43" s="19"/>
      <c r="C43" s="33">
        <f>+C41-C42</f>
        <v>44248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A2" zoomScale="70" zoomScaleNormal="70" workbookViewId="0">
      <selection activeCell="AU4" sqref="AU4:AU37"/>
    </sheetView>
  </sheetViews>
  <sheetFormatPr defaultColWidth="19" defaultRowHeight="15"/>
  <cols>
    <col min="1" max="1" width="21.42578125" bestFit="1" customWidth="1"/>
    <col min="2" max="2" width="11.42578125" bestFit="1" customWidth="1"/>
    <col min="4" max="4" width="41" bestFit="1" customWidth="1"/>
    <col min="6" max="6" width="75.7109375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93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'7'!C43</f>
        <v>44248</v>
      </c>
      <c r="F4" s="60" t="s">
        <v>142</v>
      </c>
      <c r="G4" s="62">
        <f>SUM(H4:AU4)</f>
        <v>1000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>
        <v>1000</v>
      </c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0</v>
      </c>
      <c r="C5" s="166" t="s">
        <v>13</v>
      </c>
      <c r="D5" s="14" t="s">
        <v>96</v>
      </c>
      <c r="E5" s="36"/>
      <c r="F5" s="125" t="s">
        <v>143</v>
      </c>
      <c r="G5" s="62">
        <f t="shared" ref="G5:G37" si="0">SUM(H5:AU5)</f>
        <v>250</v>
      </c>
      <c r="H5" s="36"/>
      <c r="I5" s="36"/>
      <c r="J5" s="36">
        <v>250</v>
      </c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25</v>
      </c>
      <c r="E6" s="36"/>
      <c r="F6" s="125" t="s">
        <v>144</v>
      </c>
      <c r="G6" s="62">
        <f t="shared" si="0"/>
        <v>175</v>
      </c>
      <c r="H6" s="36"/>
      <c r="I6" s="36"/>
      <c r="J6" s="36"/>
      <c r="K6" s="36"/>
      <c r="L6" s="36"/>
      <c r="M6" s="36"/>
      <c r="N6" s="36">
        <v>175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125" t="s">
        <v>145</v>
      </c>
      <c r="G7" s="62">
        <f t="shared" si="0"/>
        <v>399</v>
      </c>
      <c r="H7" s="36"/>
      <c r="I7" s="36"/>
      <c r="J7" s="36"/>
      <c r="K7" s="36"/>
      <c r="L7" s="36"/>
      <c r="M7" s="36"/>
      <c r="N7" s="36">
        <v>399</v>
      </c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290</v>
      </c>
      <c r="C8" s="166" t="s">
        <v>11</v>
      </c>
      <c r="D8" s="14" t="s">
        <v>30</v>
      </c>
      <c r="E8" s="36"/>
      <c r="F8" s="125" t="s">
        <v>146</v>
      </c>
      <c r="G8" s="62">
        <f t="shared" si="0"/>
        <v>230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>
        <v>230</v>
      </c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>
        <v>290</v>
      </c>
      <c r="F9" s="125" t="s">
        <v>147</v>
      </c>
      <c r="G9" s="62">
        <f t="shared" si="0"/>
        <v>1329</v>
      </c>
      <c r="H9" s="36"/>
      <c r="I9" s="36"/>
      <c r="J9" s="36"/>
      <c r="K9" s="36"/>
      <c r="L9" s="36"/>
      <c r="M9" s="36"/>
      <c r="N9" s="36">
        <v>1329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25" t="s">
        <v>148</v>
      </c>
      <c r="G10" s="62">
        <f t="shared" si="0"/>
        <v>475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>
        <v>475</v>
      </c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101.25" customHeight="1">
      <c r="A11" s="49"/>
      <c r="B11" s="167">
        <f>E11+E12</f>
        <v>5439</v>
      </c>
      <c r="C11" s="166" t="s">
        <v>18</v>
      </c>
      <c r="D11" s="14" t="s">
        <v>26</v>
      </c>
      <c r="E11" s="36"/>
      <c r="F11" s="125" t="s">
        <v>149</v>
      </c>
      <c r="G11" s="62">
        <f t="shared" si="0"/>
        <v>20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>
        <v>20</v>
      </c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>
        <v>5439</v>
      </c>
      <c r="F12" s="125" t="s">
        <v>150</v>
      </c>
      <c r="G12" s="62">
        <f t="shared" si="0"/>
        <v>1140</v>
      </c>
      <c r="H12" s="36"/>
      <c r="I12" s="36"/>
      <c r="J12" s="36"/>
      <c r="K12" s="36"/>
      <c r="L12" s="36"/>
      <c r="M12" s="36"/>
      <c r="N12" s="36">
        <v>1140</v>
      </c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700</v>
      </c>
      <c r="C13" s="166" t="s">
        <v>41</v>
      </c>
      <c r="D13" s="14" t="s">
        <v>42</v>
      </c>
      <c r="E13" s="36"/>
      <c r="F13" s="125" t="s">
        <v>151</v>
      </c>
      <c r="G13" s="62">
        <f t="shared" si="0"/>
        <v>135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>
        <v>135</v>
      </c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>
        <v>700</v>
      </c>
      <c r="F14" s="125" t="s">
        <v>152</v>
      </c>
      <c r="G14" s="62">
        <f t="shared" si="0"/>
        <v>1000</v>
      </c>
      <c r="H14" s="36"/>
      <c r="I14" s="36"/>
      <c r="J14" s="36"/>
      <c r="K14" s="36"/>
      <c r="L14" s="36"/>
      <c r="M14" s="36"/>
      <c r="N14" s="36"/>
      <c r="O14" s="36">
        <v>1000</v>
      </c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6.25">
      <c r="A15" s="8"/>
      <c r="B15" s="8"/>
      <c r="C15" s="1"/>
      <c r="D15" s="14" t="s">
        <v>38</v>
      </c>
      <c r="E15" s="1"/>
      <c r="F15" s="125" t="s">
        <v>153</v>
      </c>
      <c r="G15" s="62">
        <f t="shared" si="0"/>
        <v>71500</v>
      </c>
      <c r="H15" s="36"/>
      <c r="I15" s="36">
        <v>71500</v>
      </c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6.25">
      <c r="A16" s="8"/>
      <c r="B16" s="16"/>
      <c r="C16" s="1"/>
      <c r="D16" s="14" t="s">
        <v>84</v>
      </c>
      <c r="E16" s="1"/>
      <c r="F16" s="125" t="s">
        <v>154</v>
      </c>
      <c r="G16" s="62">
        <f t="shared" si="0"/>
        <v>50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>
        <v>50</v>
      </c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39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39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385</v>
      </c>
      <c r="F21" s="39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>
        <v>30000</v>
      </c>
      <c r="F22" s="39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104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81062</v>
      </c>
      <c r="F38" s="89"/>
      <c r="G38" s="91">
        <f>SUM(G4:G37)</f>
        <v>77703</v>
      </c>
      <c r="H38" s="91">
        <f>SUM(H4:H37)</f>
        <v>0</v>
      </c>
      <c r="I38" s="91">
        <f>SUM(I4:I37)</f>
        <v>71500</v>
      </c>
      <c r="J38" s="91">
        <f t="shared" ref="J38:AM38" si="1">SUM(J4:J37)</f>
        <v>250</v>
      </c>
      <c r="K38" s="91">
        <f t="shared" si="1"/>
        <v>0</v>
      </c>
      <c r="L38" s="91">
        <f t="shared" si="1"/>
        <v>0</v>
      </c>
      <c r="M38" s="91">
        <f t="shared" si="1"/>
        <v>0</v>
      </c>
      <c r="N38" s="91">
        <f t="shared" si="1"/>
        <v>3043</v>
      </c>
      <c r="O38" s="91">
        <f t="shared" si="1"/>
        <v>1000</v>
      </c>
      <c r="P38" s="91">
        <f t="shared" si="1"/>
        <v>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155</v>
      </c>
      <c r="U38" s="91">
        <f t="shared" si="1"/>
        <v>0</v>
      </c>
      <c r="V38" s="91">
        <f t="shared" si="1"/>
        <v>525</v>
      </c>
      <c r="W38" s="91">
        <f t="shared" si="1"/>
        <v>0</v>
      </c>
      <c r="X38" s="91">
        <f t="shared" si="1"/>
        <v>1000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230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81062</v>
      </c>
      <c r="D41" s="23"/>
    </row>
    <row r="42" spans="1:47" ht="46.5" customHeight="1">
      <c r="A42" s="29" t="s">
        <v>4</v>
      </c>
      <c r="B42" s="19"/>
      <c r="C42" s="35">
        <f>G38</f>
        <v>77703</v>
      </c>
      <c r="D42" s="24"/>
    </row>
    <row r="43" spans="1:47" ht="46.5" customHeight="1">
      <c r="A43" s="29" t="s">
        <v>5</v>
      </c>
      <c r="B43" s="19"/>
      <c r="C43" s="33">
        <f>+C41-C42</f>
        <v>3359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paperSize="9" scale="42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8"/>
  <sheetViews>
    <sheetView rightToLeft="1" topLeftCell="B2" zoomScale="73" zoomScaleNormal="73" workbookViewId="0">
      <selection activeCell="AU4" sqref="AU4:AU37"/>
    </sheetView>
  </sheetViews>
  <sheetFormatPr defaultColWidth="19" defaultRowHeight="15"/>
  <cols>
    <col min="1" max="1" width="21.42578125" bestFit="1" customWidth="1"/>
    <col min="2" max="2" width="14.5703125" bestFit="1" customWidth="1"/>
    <col min="4" max="4" width="42.5703125" bestFit="1" customWidth="1"/>
    <col min="6" max="6" width="77.28515625" bestFit="1" customWidth="1"/>
    <col min="9" max="9" width="27.5703125" bestFit="1" customWidth="1"/>
    <col min="31" max="31" width="20.7109375" bestFit="1" customWidth="1"/>
    <col min="32" max="33" width="20.7109375" customWidth="1"/>
    <col min="34" max="34" width="29.7109375" bestFit="1" customWidth="1"/>
    <col min="35" max="35" width="20.7109375" bestFit="1" customWidth="1"/>
    <col min="36" max="37" width="20.7109375" customWidth="1"/>
    <col min="38" max="39" width="20.7109375" bestFit="1" customWidth="1"/>
    <col min="47" max="47" width="28" bestFit="1" customWidth="1"/>
  </cols>
  <sheetData>
    <row r="1" spans="1:47" ht="15.75" hidden="1" thickBot="1"/>
    <row r="2" spans="1:47" ht="36.75" customHeight="1" thickBot="1">
      <c r="A2" s="176" t="s">
        <v>77</v>
      </c>
      <c r="B2" s="177"/>
      <c r="C2" s="177"/>
      <c r="D2" s="177"/>
      <c r="E2" s="178"/>
      <c r="F2" s="160" t="s">
        <v>78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79</v>
      </c>
      <c r="C3" s="174" t="s">
        <v>36</v>
      </c>
      <c r="D3" s="175"/>
      <c r="E3" s="70" t="s">
        <v>0</v>
      </c>
      <c r="F3" s="93" t="s">
        <v>37</v>
      </c>
      <c r="G3" s="70" t="s">
        <v>2</v>
      </c>
      <c r="H3" s="70" t="s">
        <v>9</v>
      </c>
      <c r="I3" s="70" t="s">
        <v>55</v>
      </c>
      <c r="J3" s="70" t="s">
        <v>7</v>
      </c>
      <c r="K3" s="70" t="s">
        <v>14</v>
      </c>
      <c r="L3" s="70" t="s">
        <v>56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83</v>
      </c>
      <c r="AE3" s="70" t="s">
        <v>68</v>
      </c>
      <c r="AF3" s="70" t="s">
        <v>72</v>
      </c>
      <c r="AG3" s="70" t="s">
        <v>73</v>
      </c>
      <c r="AH3" s="70" t="s">
        <v>74</v>
      </c>
      <c r="AI3" s="70" t="s">
        <v>47</v>
      </c>
      <c r="AJ3" s="70" t="s">
        <v>51</v>
      </c>
      <c r="AK3" s="70" t="s">
        <v>50</v>
      </c>
      <c r="AL3" s="70" t="s">
        <v>49</v>
      </c>
      <c r="AM3" s="70" t="s">
        <v>57</v>
      </c>
      <c r="AN3" s="70" t="s">
        <v>75</v>
      </c>
      <c r="AO3" s="70" t="s">
        <v>69</v>
      </c>
      <c r="AP3" s="70" t="s">
        <v>71</v>
      </c>
      <c r="AQ3" s="72" t="s">
        <v>86</v>
      </c>
      <c r="AR3" s="72" t="s">
        <v>90</v>
      </c>
      <c r="AS3" s="72" t="s">
        <v>118</v>
      </c>
      <c r="AT3" s="72" t="s">
        <v>268</v>
      </c>
      <c r="AU3" s="72" t="s">
        <v>327</v>
      </c>
    </row>
    <row r="4" spans="1:47" ht="25.5" customHeight="1">
      <c r="A4" s="53"/>
      <c r="B4" s="53"/>
      <c r="C4" s="61"/>
      <c r="D4" s="51" t="s">
        <v>59</v>
      </c>
      <c r="E4" s="62">
        <f>'8'!C43</f>
        <v>3359</v>
      </c>
      <c r="F4" s="56" t="s">
        <v>155</v>
      </c>
      <c r="G4" s="62">
        <f>SUM(H4:AU4)</f>
        <v>50</v>
      </c>
      <c r="H4" s="62"/>
      <c r="I4" s="62"/>
      <c r="J4" s="62"/>
      <c r="K4" s="62"/>
      <c r="L4" s="62"/>
      <c r="M4" s="62"/>
      <c r="N4" s="62"/>
      <c r="O4" s="62"/>
      <c r="P4" s="62">
        <v>50</v>
      </c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67">
        <f>E5+E6+E7</f>
        <v>0</v>
      </c>
      <c r="C5" s="166" t="s">
        <v>13</v>
      </c>
      <c r="D5" s="14" t="s">
        <v>96</v>
      </c>
      <c r="E5" s="36"/>
      <c r="F5" s="56" t="s">
        <v>156</v>
      </c>
      <c r="G5" s="62">
        <f t="shared" ref="G5:G37" si="0">SUM(H5:AU5)</f>
        <v>40</v>
      </c>
      <c r="H5" s="36"/>
      <c r="I5" s="36"/>
      <c r="J5" s="36"/>
      <c r="K5" s="36"/>
      <c r="L5" s="36"/>
      <c r="M5" s="36"/>
      <c r="N5" s="36"/>
      <c r="O5" s="36">
        <v>40</v>
      </c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68"/>
      <c r="C6" s="166"/>
      <c r="D6" s="14" t="s">
        <v>25</v>
      </c>
      <c r="E6" s="36"/>
      <c r="F6" s="57"/>
      <c r="G6" s="62">
        <f t="shared" si="0"/>
        <v>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68"/>
      <c r="C7" s="166"/>
      <c r="D7" s="14" t="s">
        <v>58</v>
      </c>
      <c r="E7" s="36"/>
      <c r="F7" s="57"/>
      <c r="G7" s="62">
        <f t="shared" si="0"/>
        <v>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67">
        <f>E8+E9</f>
        <v>250</v>
      </c>
      <c r="C8" s="166" t="s">
        <v>11</v>
      </c>
      <c r="D8" s="14" t="s">
        <v>30</v>
      </c>
      <c r="E8" s="36">
        <v>250</v>
      </c>
      <c r="F8" s="57"/>
      <c r="G8" s="62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68"/>
      <c r="C9" s="166"/>
      <c r="D9" s="14" t="s">
        <v>31</v>
      </c>
      <c r="E9" s="36"/>
      <c r="F9" s="57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57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67">
        <f>E11+E12</f>
        <v>910</v>
      </c>
      <c r="C11" s="166" t="s">
        <v>18</v>
      </c>
      <c r="D11" s="14" t="s">
        <v>26</v>
      </c>
      <c r="E11" s="36">
        <v>910</v>
      </c>
      <c r="F11" s="57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68"/>
      <c r="C12" s="166"/>
      <c r="D12" s="14" t="s">
        <v>27</v>
      </c>
      <c r="E12" s="36"/>
      <c r="F12" s="57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67">
        <f>E13+E14</f>
        <v>250</v>
      </c>
      <c r="C13" s="166" t="s">
        <v>41</v>
      </c>
      <c r="D13" s="14" t="s">
        <v>42</v>
      </c>
      <c r="E13" s="36">
        <v>250</v>
      </c>
      <c r="F13" s="57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68"/>
      <c r="C14" s="166"/>
      <c r="D14" s="14" t="s">
        <v>43</v>
      </c>
      <c r="E14" s="1"/>
      <c r="F14" s="57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57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84</v>
      </c>
      <c r="E16" s="1"/>
      <c r="F16" s="57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39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39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62</v>
      </c>
      <c r="E21" s="1">
        <v>50</v>
      </c>
      <c r="F21" s="39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60</v>
      </c>
      <c r="E22" s="1"/>
      <c r="F22" s="39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63</v>
      </c>
      <c r="E23" s="1"/>
      <c r="F23" s="39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82</v>
      </c>
      <c r="E24" s="1"/>
      <c r="F24" s="39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85</v>
      </c>
      <c r="E25" s="1"/>
      <c r="F25" s="39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87</v>
      </c>
      <c r="E26" s="1"/>
      <c r="F26" s="39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88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104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/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"/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"/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"/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"/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"/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"/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"/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 thickBot="1">
      <c r="A37" s="73"/>
      <c r="B37" s="73"/>
      <c r="C37" s="52"/>
      <c r="D37" s="52"/>
      <c r="E37" s="52"/>
      <c r="F37" s="52"/>
      <c r="G37" s="62">
        <f t="shared" si="0"/>
        <v>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</row>
    <row r="38" spans="1:47" ht="41.25" customHeight="1" thickBot="1">
      <c r="A38" s="172" t="s">
        <v>1</v>
      </c>
      <c r="B38" s="173"/>
      <c r="C38" s="173"/>
      <c r="D38" s="173"/>
      <c r="E38" s="90">
        <f>SUM(E4:E37)</f>
        <v>4819</v>
      </c>
      <c r="F38" s="89"/>
      <c r="G38" s="91">
        <f>SUM(G4:G37)</f>
        <v>90</v>
      </c>
      <c r="H38" s="91">
        <f>SUM(H4:H37)</f>
        <v>0</v>
      </c>
      <c r="I38" s="91">
        <f>SUM(I4:I37)</f>
        <v>0</v>
      </c>
      <c r="J38" s="91">
        <f t="shared" ref="J38:AM38" si="1">SUM(J4:J37)</f>
        <v>0</v>
      </c>
      <c r="K38" s="91">
        <f t="shared" si="1"/>
        <v>0</v>
      </c>
      <c r="L38" s="91">
        <f t="shared" si="1"/>
        <v>0</v>
      </c>
      <c r="M38" s="91">
        <f t="shared" si="1"/>
        <v>0</v>
      </c>
      <c r="N38" s="91">
        <f t="shared" si="1"/>
        <v>0</v>
      </c>
      <c r="O38" s="91">
        <f t="shared" si="1"/>
        <v>40</v>
      </c>
      <c r="P38" s="91">
        <f t="shared" si="1"/>
        <v>50</v>
      </c>
      <c r="Q38" s="91">
        <f t="shared" si="1"/>
        <v>0</v>
      </c>
      <c r="R38" s="91">
        <f t="shared" si="1"/>
        <v>0</v>
      </c>
      <c r="S38" s="91">
        <f t="shared" si="1"/>
        <v>0</v>
      </c>
      <c r="T38" s="91">
        <f t="shared" si="1"/>
        <v>0</v>
      </c>
      <c r="U38" s="91">
        <f t="shared" si="1"/>
        <v>0</v>
      </c>
      <c r="V38" s="91">
        <f t="shared" si="1"/>
        <v>0</v>
      </c>
      <c r="W38" s="91">
        <f t="shared" si="1"/>
        <v>0</v>
      </c>
      <c r="X38" s="91">
        <f t="shared" si="1"/>
        <v>0</v>
      </c>
      <c r="Y38" s="91">
        <f t="shared" si="1"/>
        <v>0</v>
      </c>
      <c r="Z38" s="91">
        <f t="shared" si="1"/>
        <v>0</v>
      </c>
      <c r="AA38" s="91">
        <f t="shared" si="1"/>
        <v>0</v>
      </c>
      <c r="AB38" s="91">
        <f t="shared" si="1"/>
        <v>0</v>
      </c>
      <c r="AC38" s="91">
        <f t="shared" si="1"/>
        <v>0</v>
      </c>
      <c r="AD38" s="91">
        <f t="shared" si="1"/>
        <v>0</v>
      </c>
      <c r="AE38" s="91">
        <f t="shared" si="1"/>
        <v>0</v>
      </c>
      <c r="AF38" s="91">
        <f t="shared" ref="AF38:AH38" si="2">SUM(AF4:AF37)</f>
        <v>0</v>
      </c>
      <c r="AG38" s="91">
        <f t="shared" si="2"/>
        <v>0</v>
      </c>
      <c r="AH38" s="91">
        <f t="shared" si="2"/>
        <v>0</v>
      </c>
      <c r="AI38" s="91">
        <f t="shared" si="1"/>
        <v>0</v>
      </c>
      <c r="AJ38" s="91">
        <f t="shared" si="1"/>
        <v>0</v>
      </c>
      <c r="AK38" s="91">
        <f t="shared" si="1"/>
        <v>0</v>
      </c>
      <c r="AL38" s="91">
        <f t="shared" si="1"/>
        <v>0</v>
      </c>
      <c r="AM38" s="91">
        <f t="shared" si="1"/>
        <v>0</v>
      </c>
      <c r="AN38" s="91">
        <f t="shared" ref="AN38:AO38" si="3">SUM(AN4:AN37)</f>
        <v>0</v>
      </c>
      <c r="AO38" s="91">
        <f t="shared" si="3"/>
        <v>0</v>
      </c>
      <c r="AP38" s="91">
        <f t="shared" ref="AP38:AQ38" si="4">SUM(AP4:AP37)</f>
        <v>0</v>
      </c>
      <c r="AQ38" s="92">
        <f t="shared" si="4"/>
        <v>0</v>
      </c>
      <c r="AR38" s="92">
        <f t="shared" ref="AR38:AS38" si="5">SUM(AR4:AR37)</f>
        <v>0</v>
      </c>
      <c r="AS38" s="92">
        <f t="shared" si="5"/>
        <v>0</v>
      </c>
      <c r="AT38" s="92">
        <f t="shared" ref="AT38:AU38" si="6">SUM(AT4:AT37)</f>
        <v>0</v>
      </c>
      <c r="AU38" s="92">
        <f t="shared" si="6"/>
        <v>0</v>
      </c>
    </row>
    <row r="40" spans="1:47" ht="30.75" customHeight="1" thickBot="1"/>
    <row r="41" spans="1:47" ht="48.75" customHeight="1">
      <c r="A41" s="28" t="s">
        <v>3</v>
      </c>
      <c r="B41" s="22"/>
      <c r="C41" s="34">
        <f>+E38</f>
        <v>4819</v>
      </c>
      <c r="D41" s="23"/>
    </row>
    <row r="42" spans="1:47" ht="46.5" customHeight="1">
      <c r="A42" s="29" t="s">
        <v>4</v>
      </c>
      <c r="B42" s="19"/>
      <c r="C42" s="35">
        <f>G38</f>
        <v>90</v>
      </c>
      <c r="D42" s="24"/>
    </row>
    <row r="43" spans="1:47" ht="46.5" customHeight="1">
      <c r="A43" s="29" t="s">
        <v>5</v>
      </c>
      <c r="B43" s="19"/>
      <c r="C43" s="33">
        <f>+C41-C42</f>
        <v>4729</v>
      </c>
      <c r="D43" s="25"/>
    </row>
    <row r="44" spans="1:47" ht="51.75" customHeight="1"/>
    <row r="45" spans="1:47" ht="46.5" customHeight="1"/>
    <row r="46" spans="1:47" ht="34.5" customHeight="1">
      <c r="Q46" t="s">
        <v>6</v>
      </c>
    </row>
    <row r="47" spans="1:47" ht="36.75" customHeight="1"/>
    <row r="48" spans="1:47" ht="30" customHeight="1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1</vt:i4>
      </vt:variant>
    </vt:vector>
  </HeadingPairs>
  <TitlesOfParts>
    <vt:vector size="3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الاجمالى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2024-02-13T09:37:43Z</dcterms:modified>
</cp:coreProperties>
</file>